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21" yWindow="65461" windowWidth="10170" windowHeight="13395" tabRatio="923" activeTab="1"/>
  </bookViews>
  <sheets>
    <sheet name="Cover" sheetId="1" r:id="rId1"/>
    <sheet name="stat" sheetId="2" r:id="rId2"/>
    <sheet name="trustees1" sheetId="3" r:id="rId3"/>
    <sheet name="trustees2" sheetId="4" r:id="rId4"/>
    <sheet name="trustees3" sheetId="5" r:id="rId5"/>
    <sheet name="audit" sheetId="6" r:id="rId6"/>
    <sheet name="sofa" sheetId="7" r:id="rId7"/>
    <sheet name="bs" sheetId="8" r:id="rId8"/>
    <sheet name="Page 7" sheetId="9" r:id="rId9"/>
    <sheet name="Page 8" sheetId="10" r:id="rId10"/>
    <sheet name="Page 9" sheetId="11" r:id="rId11"/>
    <sheet name="Page 10" sheetId="12" r:id="rId12"/>
    <sheet name="Page 11" sheetId="13" r:id="rId13"/>
    <sheet name="Page 12" sheetId="14" r:id="rId14"/>
  </sheets>
  <definedNames>
    <definedName name="_xlnm.Print_Area" localSheetId="5">'audit'!$A$1:$C$62</definedName>
    <definedName name="_xlnm.Print_Area" localSheetId="7">'bs'!$A$1:$J$44</definedName>
    <definedName name="_xlnm.Print_Area" localSheetId="0">'Cover'!$A$1:$A$37</definedName>
    <definedName name="_xlnm.Print_Area" localSheetId="11">'Page 10'!$A$1:$K$50</definedName>
    <definedName name="_xlnm.Print_Area" localSheetId="12">'Page 11'!$A$1:$N$55</definedName>
    <definedName name="_xlnm.Print_Area" localSheetId="13">'Page 12'!$A$1:$O$22</definedName>
    <definedName name="_xlnm.Print_Area" localSheetId="8">'Page 7'!$A$1:$J$64</definedName>
    <definedName name="_xlnm.Print_Area" localSheetId="9">'Page 8'!$A$1:$M$50</definedName>
    <definedName name="_xlnm.Print_Area" localSheetId="10">'Page 9'!$A$1:$J$69</definedName>
    <definedName name="_xlnm.Print_Area" localSheetId="6">'sofa'!$A$1:$J$52</definedName>
    <definedName name="_xlnm.Print_Area" localSheetId="1">'stat'!$A$1:$A$55</definedName>
    <definedName name="_xlnm.Print_Area" localSheetId="2">'trustees1'!$A$1:$D$62</definedName>
    <definedName name="_xlnm.Print_Area" localSheetId="3">'trustees2'!$A$1:$K$61</definedName>
    <definedName name="_xlnm.Print_Area" localSheetId="4">'trustees3'!$A$1:$J$71</definedName>
  </definedNames>
  <calcPr fullCalcOnLoad="1"/>
</workbook>
</file>

<file path=xl/sharedStrings.xml><?xml version="1.0" encoding="utf-8"?>
<sst xmlns="http://schemas.openxmlformats.org/spreadsheetml/2006/main" count="539" uniqueCount="422">
  <si>
    <t>particular focus of this programme has been the development of housing and employment opportunities. So far the</t>
  </si>
  <si>
    <t>project has supported the development of two hospital hostels. A number of other activities including employment</t>
  </si>
  <si>
    <t>between the ministries of health, social welfare and employment to ensure that the system is genuinely</t>
  </si>
  <si>
    <t>In partnership with the Social Development Support Agency, a network member in Kyiv, the Trust received a grant from the</t>
  </si>
  <si>
    <t>Resource Centre based on the work of the small enterprises in the organisation.</t>
  </si>
  <si>
    <t>Institution Building Partnership Programme (IBPP) programme of the European Union. This project is designed to support the</t>
  </si>
  <si>
    <t>development of 6 new self help groups in towns and cities outside Kyiv and to enable the SDSA to open a Social Enterprise</t>
  </si>
  <si>
    <t xml:space="preserve">The EU financed the project in Kiev through the IBPP programme and DFID funded the programme in Sverdlovsk. </t>
  </si>
  <si>
    <t>In 2003 Hamlet Trust received significant support from the Mental Disability Advocacy Programme of the OSI for the</t>
  </si>
  <si>
    <t>development and continuation of the core programme including the small grants, workshops for network members and</t>
  </si>
  <si>
    <t>information. The Community Fund grant for the Pathways to Policy programme continued in the second year of a three year</t>
  </si>
  <si>
    <t>A number of donations and small grants have also been received from the AB Charitable Trust, Catto TS Charitable</t>
  </si>
  <si>
    <t>Settlement, the Christadelphian Samaritan Fund, the Alan &amp; Nesta Ferguson Charitable Settlement, the Marsh Christian</t>
  </si>
  <si>
    <t>Trust, and the Philanthropic Trust.</t>
  </si>
  <si>
    <t>Hamlet Trust would like to thank all who have supported the work of the Trust over the year. The continued expansion of the</t>
  </si>
  <si>
    <t>programme and the development of the NGOs and the individuals in the network are illustrations of the impact of this</t>
  </si>
  <si>
    <t>investment.</t>
  </si>
  <si>
    <t>As part of the core programme Hamlet Trust runs a small grant programme for the network member organisations. An</t>
  </si>
  <si>
    <t>independent grants committee allocates the funds, on the basis of application forms, information from on-site visits and the</t>
  </si>
  <si>
    <t>process has developed was initiated in 2003.</t>
  </si>
  <si>
    <t>The board of trustees meet regularly and review risks and strategies at those meetings and the annual strategy days and the</t>
  </si>
  <si>
    <t>risk register is reviewed at each AGM.  It  is maintained to ensure the process is carried out systematically with</t>
  </si>
  <si>
    <t>systems for mitigating risks where possible</t>
  </si>
  <si>
    <t>The board of trustees have established a policy, reviewed annually, where by the free reserves held by the charity should be</t>
  </si>
  <si>
    <t>Peter Barham</t>
  </si>
  <si>
    <t>Kris Kingsland</t>
  </si>
  <si>
    <t xml:space="preserve">Movement in total funds for the year </t>
  </si>
  <si>
    <t xml:space="preserve"> </t>
  </si>
  <si>
    <t>HAMLET TRUST</t>
  </si>
  <si>
    <t>(A Company Limited by Guarantee)</t>
  </si>
  <si>
    <t>Company No. 2329655</t>
  </si>
  <si>
    <t>Registered Charity Number:  800660</t>
  </si>
  <si>
    <t>Company Registration Number</t>
  </si>
  <si>
    <t>Registered Charity Number</t>
  </si>
  <si>
    <t>Registered Office</t>
  </si>
  <si>
    <t>Salisbury House</t>
  </si>
  <si>
    <t>London Wall</t>
  </si>
  <si>
    <t>London</t>
  </si>
  <si>
    <t>EC2M 5QY</t>
  </si>
  <si>
    <t>Administrative Office</t>
  </si>
  <si>
    <t>Trustees</t>
  </si>
  <si>
    <t>Bankers</t>
  </si>
  <si>
    <t>Thorpe Wood</t>
  </si>
  <si>
    <t>Peterborough</t>
  </si>
  <si>
    <t>PE3 6SF</t>
  </si>
  <si>
    <t>Solicitors</t>
  </si>
  <si>
    <t>Devonshires</t>
  </si>
  <si>
    <t>Auditors</t>
  </si>
  <si>
    <t>Kingston Smith</t>
  </si>
  <si>
    <t>Constitution</t>
  </si>
  <si>
    <t>Principal Activities</t>
  </si>
  <si>
    <t>There have been no changes in the objects of the charity or to its methods of pursuing them since last year.</t>
  </si>
  <si>
    <t>Trustees' responsibilities</t>
  </si>
  <si>
    <t>In preparing those financial statements the trustees are required to:</t>
  </si>
  <si>
    <t>Financial Review</t>
  </si>
  <si>
    <t xml:space="preserve">    </t>
  </si>
  <si>
    <t>On behalf of the trustees</t>
  </si>
  <si>
    <t>Trustee</t>
  </si>
  <si>
    <t>Respective responsibilities of trustees and auditors</t>
  </si>
  <si>
    <t>Basis of opinion</t>
  </si>
  <si>
    <t>Opinion</t>
  </si>
  <si>
    <t>Chartered Accountants</t>
  </si>
  <si>
    <t>and Registered Auditors</t>
  </si>
  <si>
    <t>Quadrant House</t>
  </si>
  <si>
    <t>80-82 Regent Street</t>
  </si>
  <si>
    <t>Unrestricted</t>
  </si>
  <si>
    <t>Restricted</t>
  </si>
  <si>
    <t>Total Funds</t>
  </si>
  <si>
    <t>Note</t>
  </si>
  <si>
    <t>Funds</t>
  </si>
  <si>
    <t>£</t>
  </si>
  <si>
    <t>Income and Expenditure Account</t>
  </si>
  <si>
    <t>Incoming Resources</t>
  </si>
  <si>
    <t>Grants</t>
  </si>
  <si>
    <t>Donations and other income</t>
  </si>
  <si>
    <t>Bank interest</t>
  </si>
  <si>
    <t>Total Incoming Resources</t>
  </si>
  <si>
    <t>Resources Expended</t>
  </si>
  <si>
    <t>of the charity</t>
  </si>
  <si>
    <t>Total Resources Expended</t>
  </si>
  <si>
    <t>-</t>
  </si>
  <si>
    <t>Continuing Operations</t>
  </si>
  <si>
    <t>Total Recognised Gains and Losses</t>
  </si>
  <si>
    <t>31 December</t>
  </si>
  <si>
    <t>Fixed Assets</t>
  </si>
  <si>
    <t>Tangible assets</t>
  </si>
  <si>
    <t>Current Assets</t>
  </si>
  <si>
    <t>Debtors</t>
  </si>
  <si>
    <t>Cash at bank and in hand</t>
  </si>
  <si>
    <t>Creditors: Amounts Falling Due</t>
  </si>
  <si>
    <t>Within One Year</t>
  </si>
  <si>
    <t>Net Current Assets</t>
  </si>
  <si>
    <t>Net Assets</t>
  </si>
  <si>
    <t>1</t>
  </si>
  <si>
    <t>Limited Liability</t>
  </si>
  <si>
    <t>2.</t>
  </si>
  <si>
    <t>Accounting Policies</t>
  </si>
  <si>
    <t>(a)</t>
  </si>
  <si>
    <t>Accounting convention</t>
  </si>
  <si>
    <t>(b)</t>
  </si>
  <si>
    <t>(c)</t>
  </si>
  <si>
    <t>Direct Charitable Expenditure</t>
  </si>
  <si>
    <t>(d)</t>
  </si>
  <si>
    <t>Foreign exchange</t>
  </si>
  <si>
    <t>(e)</t>
  </si>
  <si>
    <t>Operating Leases</t>
  </si>
  <si>
    <t>All operating lease payments are charged to the Statement of Financial Activities as incurred.</t>
  </si>
  <si>
    <t>(f)</t>
  </si>
  <si>
    <t>Tangible fixed assets</t>
  </si>
  <si>
    <t>Freehold Buildings</t>
  </si>
  <si>
    <t>over 50 years</t>
  </si>
  <si>
    <t>Fixtures and Fittings</t>
  </si>
  <si>
    <t>25% straight line</t>
  </si>
  <si>
    <t>Depreciation on assets used for direct charitable activities is charged to direct charitable expenditure.</t>
  </si>
  <si>
    <t>(g)</t>
  </si>
  <si>
    <t>3.</t>
  </si>
  <si>
    <t>Source</t>
  </si>
  <si>
    <t>Cash</t>
  </si>
  <si>
    <t xml:space="preserve">Accrued </t>
  </si>
  <si>
    <t>Recognised</t>
  </si>
  <si>
    <t>Received</t>
  </si>
  <si>
    <t>Income</t>
  </si>
  <si>
    <t>Open Society Institute</t>
  </si>
  <si>
    <t>4.</t>
  </si>
  <si>
    <t>Analysis of Total Resources Expended</t>
  </si>
  <si>
    <t>Staff</t>
  </si>
  <si>
    <t>Other</t>
  </si>
  <si>
    <t xml:space="preserve">Total </t>
  </si>
  <si>
    <t>Costs</t>
  </si>
  <si>
    <t>Study visits</t>
  </si>
  <si>
    <t>Other Expenditure</t>
  </si>
  <si>
    <t>Fundraising</t>
  </si>
  <si>
    <t xml:space="preserve">Management and administration </t>
  </si>
  <si>
    <t>Other costs</t>
  </si>
  <si>
    <t>Office and other expenses</t>
  </si>
  <si>
    <t>Audit fee</t>
  </si>
  <si>
    <t>Depreciation</t>
  </si>
  <si>
    <t>5.</t>
  </si>
  <si>
    <t>Staff Costs</t>
  </si>
  <si>
    <t xml:space="preserve">        £</t>
  </si>
  <si>
    <t>Social security costs</t>
  </si>
  <si>
    <t>6.</t>
  </si>
  <si>
    <t>Grants Payable</t>
  </si>
  <si>
    <t>Poland</t>
  </si>
  <si>
    <t>Estonia</t>
  </si>
  <si>
    <t>Slovenia</t>
  </si>
  <si>
    <t>Romania</t>
  </si>
  <si>
    <t>Ukraine</t>
  </si>
  <si>
    <t>7.</t>
  </si>
  <si>
    <t>Tangible Fixed Assets</t>
  </si>
  <si>
    <t xml:space="preserve">Restricted </t>
  </si>
  <si>
    <t>Fixtures</t>
  </si>
  <si>
    <t>Total</t>
  </si>
  <si>
    <t>Freehold Property</t>
  </si>
  <si>
    <t>and Fittings</t>
  </si>
  <si>
    <t>Accumulated Depreciation</t>
  </si>
  <si>
    <t>Net Book Value</t>
  </si>
  <si>
    <t>8.</t>
  </si>
  <si>
    <t>Rent bonds</t>
  </si>
  <si>
    <t>9.</t>
  </si>
  <si>
    <t>Cash at Bank</t>
  </si>
  <si>
    <t>10.</t>
  </si>
  <si>
    <t xml:space="preserve">Creditors:  Amounts falling due </t>
  </si>
  <si>
    <t>within one year</t>
  </si>
  <si>
    <t>11.</t>
  </si>
  <si>
    <t>12.</t>
  </si>
  <si>
    <t>The annual payments which the company is committed to make in the next year under operating leases are as follows:</t>
  </si>
  <si>
    <t>Restricted Funds</t>
  </si>
  <si>
    <t>Expenses</t>
  </si>
  <si>
    <t>Funds Carried</t>
  </si>
  <si>
    <t xml:space="preserve">Brought </t>
  </si>
  <si>
    <t>Incurred</t>
  </si>
  <si>
    <t>Forward</t>
  </si>
  <si>
    <t>Albania project</t>
  </si>
  <si>
    <t>Analysis of Net Assets Between Funds</t>
  </si>
  <si>
    <t>Current assets</t>
  </si>
  <si>
    <t>Current liabilities</t>
  </si>
  <si>
    <t>Taxation</t>
  </si>
  <si>
    <t xml:space="preserve">31 December </t>
  </si>
  <si>
    <t>Opening</t>
  </si>
  <si>
    <t>Closing</t>
  </si>
  <si>
    <t>London EC2M 5QY</t>
  </si>
  <si>
    <t>Bulgaria</t>
  </si>
  <si>
    <t>None of the charity's activities were acquired or discontinued during the above two financial periods.</t>
  </si>
  <si>
    <t>Charge for the year</t>
  </si>
  <si>
    <t>Prepayments and accrued income</t>
  </si>
  <si>
    <t>Grants awarded and not yet paid</t>
  </si>
  <si>
    <t>Year ended</t>
  </si>
  <si>
    <t>Norvin House</t>
  </si>
  <si>
    <t>45-55 Commercial Street</t>
  </si>
  <si>
    <t>E1 6BD</t>
  </si>
  <si>
    <t>J Lucas</t>
  </si>
  <si>
    <t>NGO Davy</t>
  </si>
  <si>
    <t xml:space="preserve"> - within one year</t>
  </si>
  <si>
    <t xml:space="preserve"> - in two to five years</t>
  </si>
  <si>
    <t>Leases expiring:</t>
  </si>
  <si>
    <t>Plant and Machinery</t>
  </si>
  <si>
    <t>Lithuania</t>
  </si>
  <si>
    <t>DICB</t>
  </si>
  <si>
    <t>Fixed assets are stated at cost less accumulated depreciation.</t>
  </si>
  <si>
    <t>Cost</t>
  </si>
  <si>
    <t>Cashflow Statement</t>
  </si>
  <si>
    <t>Chance</t>
  </si>
  <si>
    <t>Kyrgys Republic</t>
  </si>
  <si>
    <t>Trustees' responsibilities (continued)</t>
  </si>
  <si>
    <t>LloydsTSB Bank plc</t>
  </si>
  <si>
    <t>Land and Buildings</t>
  </si>
  <si>
    <t/>
  </si>
  <si>
    <t>13.</t>
  </si>
  <si>
    <t>14.</t>
  </si>
  <si>
    <t>Other debtors</t>
  </si>
  <si>
    <t>London W1B 5RP</t>
  </si>
  <si>
    <t>SDSA</t>
  </si>
  <si>
    <t>GAMH</t>
  </si>
  <si>
    <t>SVITY</t>
  </si>
  <si>
    <t>Georgia:</t>
  </si>
  <si>
    <t>45-55 Commercial St</t>
  </si>
  <si>
    <t xml:space="preserve">Overseas grants and expenses </t>
  </si>
  <si>
    <t>The charity's staff and trustees also participate in a variety of local partnerships, networks and joint activities, recruit and support volunteers and  raise funds from a range of sources.</t>
  </si>
  <si>
    <t xml:space="preserve">Company law requires the trustees, as directors, to prepare financial statements for each financial year which give a true and fair view of the charity's financial activities during the year and of its financial position at the end of the year.  </t>
  </si>
  <si>
    <t xml:space="preserve">     - select suitable accounting policies and then apply them consistently;</t>
  </si>
  <si>
    <t>The trustees are responsible for keeping proper accounting records which disclose with reasonable accuracy at any time the financial position of the charity and enable them to ensure that the financial statements comply with the Companies Act 1985.  They are also responsible for safeguarding the assets of the charity and hence for taking reasonable steps for the prevention and detection of fraud and other irregularities.</t>
  </si>
  <si>
    <t>The trustees believe that the financial position of the charity will enable it to achieve its immediate future plans and commitments.</t>
  </si>
  <si>
    <t>Kingston Smith served as auditors throughout the year,  and in accordance with the provisions of the Companies Act 1985, it is proposed that they be re-appointed auditors for the ensuing year.</t>
  </si>
  <si>
    <t>Hamlet Trust is a company limited by guarantee.  The Memorandum of Association restricts the liability of members on winding up to £1 unless their liability becomes unlimited through contravention of the Memorandum. In the case of winding up none of the accumulated funds are distributable to the members but shall be given or transferred to some other charitable institution having similar objectives.</t>
  </si>
  <si>
    <t>Transactions in foreign currencies have been converted at the rate ruling at the date of the transaction. Monetary assets and liabilities denominated in foreign currencies are translated at the rate ruling at the balance sheet date.</t>
  </si>
  <si>
    <t>Depreciation on fixed assets is provided at rates estimated to write off the cost or revalued amounts, less estimated residual value, of each asset over its expected useful life as follows:</t>
  </si>
  <si>
    <t>Sufficient resources are available to enable each project fund to be applied in accordance with the restrictions imposed.</t>
  </si>
  <si>
    <t>The company is a Registered Charity and therefore entitled to exemption from United Kingdom taxation in accordance with section 505 ICTA 1988.</t>
  </si>
  <si>
    <t>Country</t>
  </si>
  <si>
    <t>Organisation</t>
  </si>
  <si>
    <t>Other creditors</t>
  </si>
  <si>
    <t>Vyvyan Kinross</t>
  </si>
  <si>
    <t>Prof. Ray Rowden</t>
  </si>
  <si>
    <t>Company Secretary and Director</t>
  </si>
  <si>
    <t>The trustees who held office during the year and subsequently were:-</t>
  </si>
  <si>
    <t>Grant-making policy</t>
  </si>
  <si>
    <t>Risk Assessment</t>
  </si>
  <si>
    <t>Our responsibility is to audit the financial statements in accordance with relevant legal regulatory requirements and United Kingdom Auditing Standards.</t>
  </si>
  <si>
    <t>We planned and performed our audit so as to obtain all the information and explanations which we considered necessary in order to provide us with sufficient evidence to give reasonable assurance that the financial statements are free from material misstatement, whether caused by fraud or other irregularity or error.  In forming our opinion we also evaluated the overall adequacy of the presentation of information in the financial statements.</t>
  </si>
  <si>
    <t>We report to you our opinion as to whether the financial statements give a true and fair view and are properly prepared in accordance with the Companies Act 1985. We also report to you if, in our opinion, the Trustees' Report is not consistent with the financial statements, if the charitable company has not kept proper accounting records, if we have not received all the information and explanations we require for our audit, or if information specified by law regarding trustees' remuneration and transactions with the charitable company is not disclosed.</t>
  </si>
  <si>
    <t>We conducted our audit in accordance with United Kingdom Auditing Standards issued by the Auditing Practices Board.  An audit includes examination, on a test basis, of evidence relevant to the amounts and disclosures in the financial statements. It also includes an assessment of the significant estimates and judgements made by the trustees in the preparation of the financial statements, and of whether the accounting policies are appropriate to the charitable company's circumstances, consistently applied and adequately disclosed.</t>
  </si>
  <si>
    <t>Cost of generating funds</t>
  </si>
  <si>
    <t>Charitable expenditure</t>
  </si>
  <si>
    <t>Management and administration of the charity</t>
  </si>
  <si>
    <t>The company has taken advantage of the concession available to small companies, and has accordingly not prepared a cash flow statement.</t>
  </si>
  <si>
    <t>The balance on restricted funds represents the total of the balances held on the separate fund accounts as detailed below:</t>
  </si>
  <si>
    <t>Direct expenditure in connection with:</t>
  </si>
  <si>
    <t>Webb</t>
  </si>
  <si>
    <t>NGO Talgar</t>
  </si>
  <si>
    <t>VEZI</t>
  </si>
  <si>
    <t>Biciules</t>
  </si>
  <si>
    <t>Users Georgia</t>
  </si>
  <si>
    <t>The charity has no recognised gains and losses other than the net movement in funds for the above two</t>
  </si>
  <si>
    <t>Albania</t>
  </si>
  <si>
    <t>Susann Hill</t>
  </si>
  <si>
    <t>W1B 5RP</t>
  </si>
  <si>
    <t>Ray Rowden</t>
  </si>
  <si>
    <t>Small grants</t>
  </si>
  <si>
    <t>Information</t>
  </si>
  <si>
    <t>Training and support</t>
  </si>
  <si>
    <t>Support costs</t>
  </si>
  <si>
    <t>The company is limited by guarantee, a registered charity number 800660, and governed by its Memorandum and Articles of Association.</t>
  </si>
  <si>
    <t xml:space="preserve">     - make judgements and estimates that are reasonable and prudent;</t>
  </si>
  <si>
    <t>Reserves policy</t>
  </si>
  <si>
    <t>financial years.</t>
  </si>
  <si>
    <t>As described in the Statement of Trustees' Responsibilities, on page 1, the charitable company's trustees, who are also directors of Hamlet Trust for the purposes of company law, are responsible for the preparation of the financial statements in accordance with applicable law and United Kingdom Accounting Standards.</t>
  </si>
  <si>
    <t>objects.</t>
  </si>
  <si>
    <t>Total funds brought forward</t>
  </si>
  <si>
    <t>Total funds carried forward</t>
  </si>
  <si>
    <t>The financial statements are prepared under the historical cost convention and in accordance with applicable Accounting Standards and the Companies Act 1985 and the Statement of Recommended Practice, Accounting and Reporting by Charities (2000).</t>
  </si>
  <si>
    <t>Grants are brought into the financial statements in advance of cash being received, at the point where they are irrevocably committed to Hamlet Trust.</t>
  </si>
  <si>
    <t>The following grants were receivable during the year:-</t>
  </si>
  <si>
    <t>(h)</t>
  </si>
  <si>
    <t>Fund accounting</t>
  </si>
  <si>
    <t>Funds held by the charity are either:</t>
  </si>
  <si>
    <t>Unrestricted general funds - these funds which can be used in accordance with the charitable objects at the</t>
  </si>
  <si>
    <t>purposes.</t>
  </si>
  <si>
    <t>Grants payable</t>
  </si>
  <si>
    <t>(i)</t>
  </si>
  <si>
    <t>Gross salaries</t>
  </si>
  <si>
    <t>BiH</t>
  </si>
  <si>
    <t>Accruals</t>
  </si>
  <si>
    <t>The financial statements comply with current statutory requirements, the Memorandum and Articles</t>
  </si>
  <si>
    <t>formulate policy and annually to develop and review strategic plans.</t>
  </si>
  <si>
    <t>Trustees are appointed by the board of trustees and confirmed at the next general meeting of the company.</t>
  </si>
  <si>
    <t xml:space="preserve">     - prepare the financial statements on a going concern basis unless it is inappropriate to presume </t>
  </si>
  <si>
    <t>that the charity will continue to operate.</t>
  </si>
  <si>
    <t>Activities in furtherance of the charity's</t>
  </si>
  <si>
    <t>discretion of the trustees.</t>
  </si>
  <si>
    <t>Restricted funds - these are funds that can only be used for particular restricted purposes within the objects</t>
  </si>
  <si>
    <t>of Association and the Statement of Recommended Practice - Accounting and Reporting by Charities (2000).</t>
  </si>
  <si>
    <t>costs of a regional visit.</t>
  </si>
  <si>
    <t>2002</t>
  </si>
  <si>
    <t>At 31 December 2002</t>
  </si>
  <si>
    <t>Trustees' Report and Financial Statements</t>
  </si>
  <si>
    <t xml:space="preserve">  Net Income/(expenditure) for the year</t>
  </si>
  <si>
    <t>Community Fund</t>
  </si>
  <si>
    <t>Georgia</t>
  </si>
  <si>
    <t>Alternativa</t>
  </si>
  <si>
    <t>Sofia Advocasy Group</t>
  </si>
  <si>
    <t>NOM aid for mental distress</t>
  </si>
  <si>
    <t>Armonia</t>
  </si>
  <si>
    <t xml:space="preserve">Elektrenai Comm </t>
  </si>
  <si>
    <t>Fenix</t>
  </si>
  <si>
    <t>Altra</t>
  </si>
  <si>
    <t>Hungary</t>
  </si>
  <si>
    <t>Magic Hill</t>
  </si>
  <si>
    <t>Voice of Soul</t>
  </si>
  <si>
    <t>Braterstow Serc</t>
  </si>
  <si>
    <t>MHA</t>
  </si>
  <si>
    <t>Funding Network</t>
  </si>
  <si>
    <t>Joanna Morrison</t>
  </si>
  <si>
    <t>Peter Marshall</t>
  </si>
  <si>
    <t>This report is made solely to the company's members, as a body, in accordance with Section 235 of the Companies Act 1985.  Our audit work has been undertaken for no purpose other than to draw to the attention of the company's members those matters which we are required to include in an auditor's report addressed to them.  To the fullest extent permitted by law, we do not accept or assume responsibility to any party other than the company and company's members as a body, for our audit work, for this report, or for the opinions we have formed.</t>
  </si>
  <si>
    <t>Expenditure on charitable projects is accounted for separately for each project.  The costs of running Hamlet Trust have been allocated to fund raising, management and administration activities on the basis of time spent by staff consistent with the previous year. The costs of running Hamlet Trust have been allocated to charitable activities on a pro-rated revenue basis.</t>
  </si>
  <si>
    <t>of the charity. Restrictions arise when specified by the donor or when funds are raised for particular restricted</t>
  </si>
  <si>
    <t>Bank overdraft</t>
  </si>
  <si>
    <t>Fund balances at 31 December 2003 are represented by:</t>
  </si>
  <si>
    <t>2003</t>
  </si>
  <si>
    <t>Disposals</t>
  </si>
  <si>
    <t>At 1 January 2003</t>
  </si>
  <si>
    <t>At 31 December 2003</t>
  </si>
  <si>
    <t>Cash at bank at 31 December 2002 included a deposit of £20,000 which is the subject of a</t>
  </si>
  <si>
    <t>remuneration and benefits in kind of more than £50,000 (2002: nil)</t>
  </si>
  <si>
    <t>In our opinion the financial statements give a true and fair view of the charitable company's state of affairs as at 31 December 2003 and of its incoming resources and application of resources, including its income and expenditure in the year then ended, and have been properly prepared in accordance with the Companies Act 1985.</t>
  </si>
  <si>
    <t>We have audited the financial statements of Hamlet Trust Limited for the year ended 31 December 2003 which comprise the Statement of Financial Activities, Balance Sheet and related notes. These financial statements have been prepared under the historical cost convention and the accounting policies set out therein.</t>
  </si>
  <si>
    <t>For the year ended 31 December 2003</t>
  </si>
  <si>
    <t>The board of trustees, who are also directors for the purpose of company law,  have pleasure in presenting the financial statements of Hamlet Trust for the year ended 31 December 2003.</t>
  </si>
  <si>
    <t>The charity is managed on a day to day basis by three full time and three part time paid staff (as at 31 December 2003).  Three members of these staff, one full time and two part time, are employed specifically to run the programme funded by the Community Fund.</t>
  </si>
  <si>
    <t>Progress during 2003.</t>
  </si>
  <si>
    <t>Progress during 2003 (continued)</t>
  </si>
  <si>
    <t>The structure of the network of member organisations was formalised with the introduction of certificates, which were</t>
  </si>
  <si>
    <t>presented at the Regional Workshop. These will be reviewed biannually and ensure easy access to the services and</t>
  </si>
  <si>
    <t>opportunities offered by the Trust.</t>
  </si>
  <si>
    <t>A significant development was the recruitment of 8 Regional Associates from NGOs within Hamlet's network. This</t>
  </si>
  <si>
    <t>now edited and published in Slovenia.</t>
  </si>
  <si>
    <t>new role is being developed but they will work with the core UK team on the range of programmes. In particular</t>
  </si>
  <si>
    <t>network members was invaluable. They are also employed as consultants and trainers on both core activities and</t>
  </si>
  <si>
    <t>externally funded projects. One outcome of this is that Snapshots, the Trust 's newsletter for network members is</t>
  </si>
  <si>
    <t>some of Hamlet's board members and discuss the role and motivation of trustees.</t>
  </si>
  <si>
    <t>A second workshop on social enterprise development was held in October for people from 10 countries. A second</t>
  </si>
  <si>
    <t>report on this topic, 'Making a Living-mental health and employment' including the information and experiences</t>
  </si>
  <si>
    <t>from this event and some other materials will be published. New small social enterprises are developing throughout</t>
  </si>
  <si>
    <t>the network and these will both offer sustainable employment and challenge the myth that people with mental</t>
  </si>
  <si>
    <t>health proems cannot work or contribute to society.</t>
  </si>
  <si>
    <t>The Pathways to Policy programme has supported the initiation of Local Policy Forums in 5 countries these</t>
  </si>
  <si>
    <t>a voice that can be heard.  The forums are developing strategies for change in each of the countries involving</t>
  </si>
  <si>
    <t>users, family members, mental health professionals, people from the various ministries involved, local media and</t>
  </si>
  <si>
    <t>The objects of the charity are to undertake research into, and provide relief of suffering from, mental illness, distress, psychological or mental malady or disorder, whether permanent or temporary. Currently this includes working in the United Kingdom and Central and Eastern Europe and Central Asia. An exploratory visit to Tanzania is planned for early 2004.</t>
  </si>
  <si>
    <t>The board of trustees meets every three months to receive financial and other reports from staff and to</t>
  </si>
  <si>
    <t xml:space="preserve">Peter Marshall </t>
  </si>
  <si>
    <t xml:space="preserve">Joanna Morrison </t>
  </si>
  <si>
    <t>many others. As  these forums develop they will also be addressing crosscutting issues like gender and stigma</t>
  </si>
  <si>
    <t>one where we are working together as colleagues. Thus that team contributed two of the four weeks of the social</t>
  </si>
  <si>
    <t>as well as local problems and developments.</t>
  </si>
  <si>
    <t>work practice teaching in Russia.</t>
  </si>
  <si>
    <t>work skills teaching in Georgia and we were able to recommend them for a small programme developing social</t>
  </si>
  <si>
    <t>The Mental Health Reform Project in Georgia began in 2003.This is a new programme managed jointly with the</t>
  </si>
  <si>
    <t>in social acre homes and training in self help and child and adolescent psychiatry.</t>
  </si>
  <si>
    <t>Geneva Initiative on Psychiatry ,GIP, and funded by Coordaid and Miserior. The project includes small grants for</t>
  </si>
  <si>
    <t>mental health NGOs across Georgia, training in social work skills and nursing, and support for policy reform with</t>
  </si>
  <si>
    <t>the Georgian Association for Mental Health and the WHO Collaborating Centre at the Institute of Psychiatry (IoP).</t>
  </si>
  <si>
    <t>The small grants have supported the introduction of a wide range of new activities including employment for people</t>
  </si>
  <si>
    <t>psychiatry in Sverdlovsk Oblast. Hamlet is responsible for supporting the development of NGOs as active</t>
  </si>
  <si>
    <t>projects in each site are planned for 2004 the final year of the project. A key factor in the project is making links</t>
  </si>
  <si>
    <t>multidisciplinary and people get access to the appropriate services.</t>
  </si>
  <si>
    <t>participants in a comprehensive system of mental health services for people in four pilot sites in the Oblast.  A</t>
  </si>
  <si>
    <t>The financial statements were approved by the board of trustees on 29 July 2004 and signed on its behalf</t>
  </si>
  <si>
    <t>Tanzania</t>
  </si>
  <si>
    <t>IBPP - Ukraine</t>
  </si>
  <si>
    <t>Peter Barham (appointed 21 October 2003)</t>
  </si>
  <si>
    <t>Ralph Land CBE  (resigned 18 February 2003)</t>
  </si>
  <si>
    <t>Paul Craig       (resigned 15 December 2003)</t>
  </si>
  <si>
    <t>Prof. Rachel Jenkins  (resigned 29 July 2003)</t>
  </si>
  <si>
    <t>Kris Kingsland (appointed 18 February 2003)</t>
  </si>
  <si>
    <t>Edith Morgan CBE (resigned 29 July 2003)</t>
  </si>
  <si>
    <t>Networks Organisations</t>
  </si>
  <si>
    <t>Stella</t>
  </si>
  <si>
    <t>Children of Kubrat</t>
  </si>
  <si>
    <t>EPRA</t>
  </si>
  <si>
    <t>Independent Life</t>
  </si>
  <si>
    <t>Local Policy Forum</t>
  </si>
  <si>
    <t>Aripi</t>
  </si>
  <si>
    <t>Club 13</t>
  </si>
  <si>
    <t>Oasis of the Soul</t>
  </si>
  <si>
    <t>Support Ukraine</t>
  </si>
  <si>
    <t>Reflected World</t>
  </si>
  <si>
    <t>Social Enterprise</t>
  </si>
  <si>
    <t>All restricted funds are for specific mental health or education projects in Central and Eastern Europe,</t>
  </si>
  <si>
    <t>Central Asia and Southern Africa.</t>
  </si>
  <si>
    <t>Hamlet Trust is a sub contractor to the WHO CC at the IoP on a DfiD funded project - The reform of adult</t>
  </si>
  <si>
    <t>they played a key role in grant monitoring and on site support visits, where their experience as grantee's and</t>
  </si>
  <si>
    <t>opportunity to share learning and experiences with others in the network. It also gave people an opportunity to meet.</t>
  </si>
  <si>
    <t>relationship between the partners and Hamlet. Grants are closely monitored through visits and report forms and discussions</t>
  </si>
  <si>
    <t>at regional events. An evaluation of the process of grant giving, it’s impact on the grantees and individuals and how the</t>
  </si>
  <si>
    <t>DfiD - Kiev</t>
  </si>
  <si>
    <t>DfiD - Sverdlovsk</t>
  </si>
  <si>
    <t>The Regional Workshop in October was attended by over 100 people from the network and was an invaluable</t>
  </si>
  <si>
    <t>forums are unique in bringing together all the stakeholders in a community. In particular they ensure that users have</t>
  </si>
  <si>
    <t>In 2003 the relationship with the team we have been supporting at the Kiev Mohyla Academy in Ukraine changed to</t>
  </si>
  <si>
    <t>contract.  Through GIP, Coordaid and Miserieor funded Hamlets input into the project in Georgia.</t>
  </si>
  <si>
    <t>Hamlet Trust received grants totalling £498,173 (2002: £491,048), as set out in note 3 to the financial statements. Of this    £283,783 was Restricted in nature (2002: £243,872). The total amount carried forward in Restricted funds at 31 December 2003 was £101,055.</t>
  </si>
  <si>
    <t>At present the free reserves amount to £91,487 (2002: £84,113).</t>
  </si>
  <si>
    <t>Date: 27 July 2004</t>
  </si>
  <si>
    <t>We read other information contained in the Trustees' Report and consider whether it is consistent with the audited financial statements. We consider the implications for our report if we become aware of any apparent misstatements or material inconsistencies with the financial statements. Our responsibilities do not extend to any other information.</t>
  </si>
  <si>
    <t>Grants payable are recognised in the financial statements when committed.</t>
  </si>
  <si>
    <t>During the year one trustee (2002: nil) received reimbursements of £37 (2002: £nil) to cover the</t>
  </si>
  <si>
    <t>During the year grants for mental health NGOs were approved and</t>
  </si>
  <si>
    <t>payable to the following - all were single grants:</t>
  </si>
  <si>
    <t>The freehold property is situated in Albania and its ownership was transferred to Alternativa</t>
  </si>
  <si>
    <t>The average number of staff employed during the year was 4 (2002: 2). No employees received</t>
  </si>
  <si>
    <t xml:space="preserve">The property in Albania was bought to contribute to an EU funded programme in 1995. The purchase was covered in part with </t>
  </si>
  <si>
    <t xml:space="preserve">a grant from the Monument Trust the balance by a loan from Triodos Bank, which has now been cleared. The ownership of </t>
  </si>
  <si>
    <t>the property has therefore been transferred to Alternativa,at nil value, Hamlet’s Albanian partner and it continues to be used</t>
  </si>
  <si>
    <t>as a Community Mental Health Centre, in accordance with the initial agreement.</t>
  </si>
  <si>
    <t>Loss on disposal of assets</t>
  </si>
  <si>
    <t>Loss on disposal of asset</t>
  </si>
  <si>
    <t>between six and twelve months running costs which equates to £30,000 to £60,000 in general funds.</t>
  </si>
  <si>
    <t>in September 2003 for nil value.</t>
  </si>
  <si>
    <t>legal charge by the bank this was redeemed on the disposal of the property in September 2003.</t>
  </si>
  <si>
    <t xml:space="preserve">Total Unrestricted income for the year was £231,840 (2002: £259,542) and the net surplus for the year was £7,374 (2002: £21,537).      </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</si>
</sst>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_);[Red]\(\$#,##0\)"/>
    <numFmt numFmtId="179" formatCode="\$#,##0_);[Red]\(\$#,##0\);\-_)"/>
    <numFmt numFmtId="180" formatCode="\$#,##0_);[Red]\(\$#,##0\);\$\ \-_)"/>
    <numFmt numFmtId="181" formatCode="#,##0_);[Red]\(#,##0\);\-_)"/>
    <numFmt numFmtId="182" formatCode="#,##0.00_);[Red]\(#,##0.00\);\-_)"/>
    <numFmt numFmtId="183" formatCode="#,##0.0_);[Red]\(#,##0.0\)"/>
    <numFmt numFmtId="184" formatCode="#,##0.000_);[Red]\(#,##0.000\)"/>
    <numFmt numFmtId="185" formatCode="\-"/>
    <numFmt numFmtId="186" formatCode="\-\ \)"/>
    <numFmt numFmtId="187" formatCode="\ \-"/>
    <numFmt numFmtId="188" formatCode="\-\ \ "/>
    <numFmt numFmtId="189" formatCode="#,##0_);\(#,##0\);\-_)"/>
    <numFmt numFmtId="190" formatCode="#,##0.0_);[Red]\(#,##0.0\);\-_)"/>
    <numFmt numFmtId="191" formatCode="#,##0.0;[Red]\-#,##0.0"/>
    <numFmt numFmtId="192" formatCode="00000"/>
    <numFmt numFmtId="193" formatCode="_-* #,##0_-;\(#,##0\);_-* &quot;-&quot;??_-;_-@_-"/>
    <numFmt numFmtId="194" formatCode="&quot;Yes&quot;;&quot;Yes&quot;;&quot;No&quot;"/>
    <numFmt numFmtId="195" formatCode="&quot;True&quot;;&quot;True&quot;;&quot;False&quot;"/>
    <numFmt numFmtId="196" formatCode="&quot;On&quot;;&quot;On&quot;;&quot;Off&quot;"/>
  </numFmts>
  <fonts count="9">
    <font>
      <sz val="10"/>
      <name val="Arial"/>
      <family val="0"/>
    </font>
    <font>
      <b/>
      <sz val="10"/>
      <name val="Arial"/>
      <family val="0"/>
    </font>
    <font>
      <i/>
      <sz val="10"/>
      <name val="Arial"/>
      <family val="0"/>
    </font>
    <font>
      <b/>
      <i/>
      <sz val="10"/>
      <name val="Arial"/>
      <family val="0"/>
    </font>
    <font>
      <sz val="12"/>
      <name val="AGaramond- Regular"/>
      <family val="0"/>
    </font>
    <font>
      <b/>
      <sz val="16"/>
      <name val="Arial"/>
      <family val="2"/>
    </font>
    <font>
      <b/>
      <sz val="14"/>
      <name val="Arial"/>
      <family val="2"/>
    </font>
    <font>
      <b/>
      <i/>
      <sz val="12"/>
      <name val="Arial"/>
      <family val="2"/>
    </font>
    <font>
      <sz val="10"/>
      <color indexed="10"/>
      <name val="Arial"/>
      <family val="2"/>
    </font>
  </fonts>
  <fills count="2">
    <fill>
      <patternFill/>
    </fill>
    <fill>
      <patternFill patternType="gray125"/>
    </fill>
  </fills>
  <borders count="5">
    <border>
      <left/>
      <right/>
      <top/>
      <bottom/>
      <diagonal/>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 fillId="0" borderId="0">
      <alignment/>
      <protection/>
    </xf>
    <xf numFmtId="9" fontId="0" fillId="0" borderId="0" applyFont="0" applyFill="0" applyBorder="0" applyAlignment="0" applyProtection="0"/>
  </cellStyleXfs>
  <cellXfs count="171">
    <xf numFmtId="0" fontId="0" fillId="0" borderId="0" xfId="0" applyAlignment="1">
      <alignment/>
    </xf>
    <xf numFmtId="49" fontId="0" fillId="0" borderId="0" xfId="0" applyNumberFormat="1" applyFont="1" applyBorder="1" applyAlignment="1">
      <alignment/>
    </xf>
    <xf numFmtId="0" fontId="0" fillId="0" borderId="0" xfId="0" applyFont="1" applyBorder="1" applyAlignment="1">
      <alignment/>
    </xf>
    <xf numFmtId="181" fontId="0" fillId="0" borderId="0" xfId="0" applyNumberFormat="1" applyFont="1" applyBorder="1" applyAlignment="1">
      <alignment/>
    </xf>
    <xf numFmtId="49" fontId="1" fillId="0" borderId="0" xfId="19" applyNumberFormat="1" applyFont="1" applyBorder="1" applyAlignment="1">
      <alignment horizontal="left"/>
      <protection/>
    </xf>
    <xf numFmtId="181" fontId="1" fillId="0" borderId="0" xfId="19" applyNumberFormat="1" applyFont="1" applyBorder="1" applyAlignment="1">
      <alignment/>
      <protection/>
    </xf>
    <xf numFmtId="181" fontId="0" fillId="0" borderId="0" xfId="19" applyNumberFormat="1" applyFont="1" applyBorder="1" applyAlignment="1">
      <alignment/>
      <protection/>
    </xf>
    <xf numFmtId="181" fontId="1" fillId="0" borderId="0" xfId="15" applyNumberFormat="1" applyFont="1" applyBorder="1" applyAlignment="1">
      <alignment/>
    </xf>
    <xf numFmtId="181" fontId="0" fillId="0" borderId="0" xfId="15" applyNumberFormat="1" applyFont="1" applyBorder="1" applyAlignment="1">
      <alignment/>
    </xf>
    <xf numFmtId="181" fontId="1" fillId="0" borderId="0" xfId="19" applyNumberFormat="1" applyFont="1" applyBorder="1" applyAlignment="1">
      <alignment horizontal="center"/>
      <protection/>
    </xf>
    <xf numFmtId="181" fontId="0" fillId="0" borderId="0" xfId="15" applyNumberFormat="1" applyFont="1" applyBorder="1" applyAlignment="1">
      <alignment horizontal="center"/>
    </xf>
    <xf numFmtId="181" fontId="1" fillId="0" borderId="0" xfId="15" applyNumberFormat="1" applyFont="1" applyBorder="1" applyAlignment="1">
      <alignment horizontal="center"/>
    </xf>
    <xf numFmtId="181" fontId="1" fillId="0" borderId="0" xfId="0" applyNumberFormat="1" applyFont="1" applyAlignment="1">
      <alignment horizontal="center"/>
    </xf>
    <xf numFmtId="181" fontId="0" fillId="0" borderId="0" xfId="0" applyNumberFormat="1" applyFont="1" applyAlignment="1">
      <alignment horizontal="right"/>
    </xf>
    <xf numFmtId="181" fontId="0" fillId="0" borderId="0" xfId="19" applyNumberFormat="1" applyFont="1" applyBorder="1" applyAlignment="1">
      <alignment horizontal="right"/>
      <protection/>
    </xf>
    <xf numFmtId="181" fontId="0" fillId="0" borderId="0" xfId="0" applyNumberFormat="1" applyFont="1" applyAlignment="1">
      <alignment/>
    </xf>
    <xf numFmtId="181" fontId="0" fillId="0" borderId="1" xfId="0" applyNumberFormat="1" applyFont="1" applyBorder="1" applyAlignment="1">
      <alignment/>
    </xf>
    <xf numFmtId="181" fontId="0" fillId="0" borderId="0" xfId="0" applyNumberFormat="1" applyFont="1" applyBorder="1" applyAlignment="1">
      <alignment/>
    </xf>
    <xf numFmtId="181" fontId="0" fillId="0" borderId="0" xfId="19" applyNumberFormat="1" applyFont="1" applyBorder="1" applyAlignment="1" quotePrefix="1">
      <alignment/>
      <protection/>
    </xf>
    <xf numFmtId="181" fontId="0" fillId="0" borderId="0" xfId="0" applyNumberFormat="1" applyFont="1" applyBorder="1" applyAlignment="1" quotePrefix="1">
      <alignment horizontal="right"/>
    </xf>
    <xf numFmtId="0" fontId="1" fillId="0" borderId="0" xfId="0" applyFont="1" applyBorder="1" applyAlignment="1">
      <alignment/>
    </xf>
    <xf numFmtId="181" fontId="0" fillId="0" borderId="0" xfId="15" applyNumberFormat="1" applyFont="1" applyBorder="1" applyAlignment="1">
      <alignment horizontal="right"/>
    </xf>
    <xf numFmtId="181" fontId="0" fillId="0" borderId="0" xfId="0" applyNumberFormat="1" applyFont="1" applyAlignment="1" quotePrefix="1">
      <alignment horizontal="right"/>
    </xf>
    <xf numFmtId="181" fontId="0" fillId="0" borderId="2" xfId="19" applyNumberFormat="1" applyFont="1" applyBorder="1" applyAlignment="1" quotePrefix="1">
      <alignment horizontal="right"/>
      <protection/>
    </xf>
    <xf numFmtId="181" fontId="0" fillId="0" borderId="2" xfId="19" applyNumberFormat="1" applyFont="1" applyBorder="1" applyAlignment="1">
      <alignment/>
      <protection/>
    </xf>
    <xf numFmtId="181" fontId="0" fillId="0" borderId="0" xfId="19" applyNumberFormat="1" applyFont="1" applyBorder="1" applyAlignment="1" quotePrefix="1">
      <alignment horizontal="right"/>
      <protection/>
    </xf>
    <xf numFmtId="0" fontId="0" fillId="0" borderId="0" xfId="0" applyFont="1" applyAlignment="1">
      <alignment horizontal="justify" vertical="top" wrapText="1"/>
    </xf>
    <xf numFmtId="181" fontId="1" fillId="0" borderId="0" xfId="0" applyNumberFormat="1" applyFont="1" applyAlignment="1">
      <alignment/>
    </xf>
    <xf numFmtId="181" fontId="1" fillId="0" borderId="0" xfId="19" applyNumberFormat="1" applyFont="1" applyBorder="1" applyAlignment="1" quotePrefix="1">
      <alignment horizontal="center"/>
      <protection/>
    </xf>
    <xf numFmtId="49" fontId="1" fillId="0" borderId="0" xfId="19" applyNumberFormat="1" applyFont="1" applyBorder="1" applyAlignment="1">
      <alignment/>
      <protection/>
    </xf>
    <xf numFmtId="49" fontId="0" fillId="0" borderId="0" xfId="19" applyNumberFormat="1" applyFont="1" applyBorder="1" applyAlignment="1">
      <alignment/>
      <protection/>
    </xf>
    <xf numFmtId="49" fontId="0" fillId="0" borderId="0" xfId="0" applyNumberFormat="1" applyFont="1" applyAlignment="1">
      <alignment/>
    </xf>
    <xf numFmtId="181" fontId="0" fillId="0" borderId="3" xfId="0" applyNumberFormat="1" applyFont="1" applyBorder="1" applyAlignment="1">
      <alignment/>
    </xf>
    <xf numFmtId="0" fontId="1" fillId="0" borderId="0" xfId="19" applyFont="1" applyBorder="1" applyAlignment="1">
      <alignment/>
      <protection/>
    </xf>
    <xf numFmtId="0" fontId="0" fillId="0" borderId="0" xfId="19" applyFont="1" applyBorder="1" applyAlignment="1">
      <alignment/>
      <protection/>
    </xf>
    <xf numFmtId="0" fontId="0" fillId="0" borderId="0" xfId="0" applyFont="1" applyAlignment="1">
      <alignment/>
    </xf>
    <xf numFmtId="37" fontId="0" fillId="0" borderId="0" xfId="0" applyNumberFormat="1" applyFont="1" applyBorder="1" applyAlignment="1">
      <alignment/>
    </xf>
    <xf numFmtId="49" fontId="1" fillId="0" borderId="0" xfId="0" applyNumberFormat="1" applyFont="1" applyBorder="1" applyAlignment="1">
      <alignment/>
    </xf>
    <xf numFmtId="181" fontId="1" fillId="0" borderId="0" xfId="0" applyNumberFormat="1" applyFont="1" applyBorder="1" applyAlignment="1">
      <alignment horizontal="center"/>
    </xf>
    <xf numFmtId="181" fontId="1" fillId="0" borderId="0" xfId="0" applyNumberFormat="1" applyFont="1" applyBorder="1" applyAlignment="1" quotePrefix="1">
      <alignment horizontal="center"/>
    </xf>
    <xf numFmtId="181" fontId="1" fillId="0" borderId="0" xfId="0" applyNumberFormat="1" applyFont="1" applyBorder="1" applyAlignment="1">
      <alignment horizontal="center" wrapText="1"/>
    </xf>
    <xf numFmtId="0" fontId="1" fillId="0" borderId="0" xfId="0" applyFont="1" applyBorder="1" applyAlignment="1">
      <alignment horizontal="center"/>
    </xf>
    <xf numFmtId="181" fontId="0" fillId="0" borderId="0" xfId="0" applyNumberFormat="1" applyFont="1" applyBorder="1" applyAlignment="1">
      <alignment wrapText="1"/>
    </xf>
    <xf numFmtId="15" fontId="0" fillId="0" borderId="0" xfId="0" applyNumberFormat="1" applyFont="1" applyBorder="1" applyAlignment="1">
      <alignment/>
    </xf>
    <xf numFmtId="181" fontId="1" fillId="0" borderId="0" xfId="0" applyNumberFormat="1" applyFont="1" applyBorder="1" applyAlignment="1" quotePrefix="1">
      <alignment/>
    </xf>
    <xf numFmtId="181" fontId="1" fillId="0" borderId="0" xfId="0" applyNumberFormat="1" applyFont="1" applyBorder="1" applyAlignment="1">
      <alignment/>
    </xf>
    <xf numFmtId="181" fontId="0" fillId="0" borderId="0" xfId="0" applyNumberFormat="1" applyFont="1" applyBorder="1" applyAlignment="1">
      <alignment horizontal="justify" vertical="top" wrapText="1"/>
    </xf>
    <xf numFmtId="181" fontId="0" fillId="0" borderId="0" xfId="0" applyNumberFormat="1" applyFont="1" applyBorder="1" applyAlignment="1" quotePrefix="1">
      <alignment/>
    </xf>
    <xf numFmtId="181" fontId="0" fillId="0" borderId="0" xfId="0" applyNumberFormat="1" applyFont="1" applyBorder="1" applyAlignment="1">
      <alignment horizontal="right"/>
    </xf>
    <xf numFmtId="181" fontId="0" fillId="0" borderId="4" xfId="0" applyNumberFormat="1" applyFont="1" applyBorder="1" applyAlignment="1">
      <alignment/>
    </xf>
    <xf numFmtId="181" fontId="0" fillId="0" borderId="3" xfId="0" applyNumberFormat="1" applyFont="1" applyBorder="1" applyAlignment="1">
      <alignment/>
    </xf>
    <xf numFmtId="181" fontId="1" fillId="0" borderId="0" xfId="0" applyNumberFormat="1" applyFont="1" applyAlignment="1" quotePrefix="1">
      <alignment/>
    </xf>
    <xf numFmtId="189" fontId="0" fillId="0" borderId="0" xfId="15" applyNumberFormat="1" applyFont="1" applyBorder="1" applyAlignment="1">
      <alignment/>
    </xf>
    <xf numFmtId="181" fontId="0" fillId="0" borderId="0" xfId="0" applyNumberFormat="1" applyFont="1" applyBorder="1" applyAlignment="1">
      <alignment horizontal="left"/>
    </xf>
    <xf numFmtId="189" fontId="0" fillId="0" borderId="0" xfId="0" applyNumberFormat="1" applyFont="1" applyBorder="1" applyAlignment="1">
      <alignment/>
    </xf>
    <xf numFmtId="181" fontId="0" fillId="0" borderId="0" xfId="0" applyNumberFormat="1" applyFont="1" applyBorder="1" applyAlignment="1">
      <alignment horizontal="center"/>
    </xf>
    <xf numFmtId="181" fontId="1" fillId="0" borderId="0" xfId="0" applyNumberFormat="1" applyFont="1" applyBorder="1" applyAlignment="1" quotePrefix="1">
      <alignment horizontal="center" wrapText="1"/>
    </xf>
    <xf numFmtId="181" fontId="0" fillId="0" borderId="3" xfId="0" applyNumberFormat="1" applyFont="1" applyBorder="1" applyAlignment="1">
      <alignment horizontal="right"/>
    </xf>
    <xf numFmtId="38" fontId="0" fillId="0" borderId="0" xfId="0" applyNumberFormat="1" applyFont="1" applyBorder="1" applyAlignment="1">
      <alignment/>
    </xf>
    <xf numFmtId="38" fontId="0" fillId="0" borderId="0" xfId="0" applyNumberFormat="1" applyFont="1" applyAlignment="1">
      <alignment/>
    </xf>
    <xf numFmtId="38" fontId="1" fillId="0" borderId="0" xfId="0" applyNumberFormat="1" applyFont="1" applyBorder="1" applyAlignment="1">
      <alignment/>
    </xf>
    <xf numFmtId="38" fontId="0" fillId="0" borderId="0" xfId="0" applyNumberFormat="1" applyFont="1" applyBorder="1" applyAlignment="1">
      <alignment/>
    </xf>
    <xf numFmtId="3" fontId="0" fillId="0" borderId="0" xfId="0" applyNumberFormat="1" applyFont="1" applyBorder="1" applyAlignment="1">
      <alignment/>
    </xf>
    <xf numFmtId="38" fontId="0" fillId="0" borderId="0" xfId="0" applyNumberFormat="1" applyFont="1" applyBorder="1" applyAlignment="1">
      <alignment horizontal="center"/>
    </xf>
    <xf numFmtId="38" fontId="0" fillId="0" borderId="0" xfId="0" applyNumberFormat="1" applyFont="1" applyAlignment="1">
      <alignment horizontal="center"/>
    </xf>
    <xf numFmtId="38" fontId="1" fillId="0" borderId="0" xfId="0" applyNumberFormat="1" applyFont="1" applyBorder="1" applyAlignment="1">
      <alignment/>
    </xf>
    <xf numFmtId="38" fontId="0" fillId="0" borderId="0" xfId="19" applyNumberFormat="1" applyFont="1" applyBorder="1" applyAlignment="1">
      <alignment/>
      <protection/>
    </xf>
    <xf numFmtId="38" fontId="1" fillId="0" borderId="0" xfId="15" applyNumberFormat="1" applyFont="1" applyBorder="1" applyAlignment="1">
      <alignment/>
    </xf>
    <xf numFmtId="38" fontId="1" fillId="0" borderId="0" xfId="19" applyNumberFormat="1" applyFont="1" applyBorder="1" applyAlignment="1">
      <alignment horizontal="center"/>
      <protection/>
    </xf>
    <xf numFmtId="38" fontId="1" fillId="0" borderId="0" xfId="0" applyNumberFormat="1" applyFont="1" applyAlignment="1">
      <alignment horizontal="center"/>
    </xf>
    <xf numFmtId="38" fontId="0" fillId="0" borderId="0" xfId="15" applyNumberFormat="1" applyFont="1" applyBorder="1" applyAlignment="1">
      <alignment/>
    </xf>
    <xf numFmtId="38" fontId="1" fillId="0" borderId="0" xfId="19" applyNumberFormat="1" applyFont="1" applyBorder="1" applyAlignment="1">
      <alignment/>
      <protection/>
    </xf>
    <xf numFmtId="181" fontId="0" fillId="0" borderId="4" xfId="19" applyNumberFormat="1" applyFont="1" applyBorder="1" applyAlignment="1">
      <alignment/>
      <protection/>
    </xf>
    <xf numFmtId="181" fontId="0" fillId="0" borderId="3" xfId="19" applyNumberFormat="1" applyFont="1" applyBorder="1" applyAlignment="1">
      <alignment/>
      <protection/>
    </xf>
    <xf numFmtId="38" fontId="1" fillId="0" borderId="0" xfId="0" applyNumberFormat="1" applyFont="1" applyAlignment="1" quotePrefix="1">
      <alignment horizontal="center"/>
    </xf>
    <xf numFmtId="1" fontId="0" fillId="0" borderId="0" xfId="0" applyNumberFormat="1" applyFont="1" applyBorder="1" applyAlignment="1">
      <alignment/>
    </xf>
    <xf numFmtId="0" fontId="0" fillId="0" borderId="0" xfId="0" applyFont="1" applyBorder="1" applyAlignment="1">
      <alignment horizontal="justify" vertical="top" wrapText="1"/>
    </xf>
    <xf numFmtId="3" fontId="0" fillId="0" borderId="0" xfId="0" applyNumberFormat="1" applyFont="1" applyBorder="1" applyAlignment="1">
      <alignment/>
    </xf>
    <xf numFmtId="3" fontId="1" fillId="0" borderId="0" xfId="0" applyNumberFormat="1" applyFont="1" applyBorder="1" applyAlignment="1">
      <alignment/>
    </xf>
    <xf numFmtId="0" fontId="0" fillId="0" borderId="0" xfId="19" applyFont="1" applyBorder="1" applyAlignment="1">
      <alignment horizontal="center"/>
      <protection/>
    </xf>
    <xf numFmtId="37" fontId="0" fillId="0" borderId="0" xfId="15" applyNumberFormat="1" applyFont="1" applyBorder="1" applyAlignment="1">
      <alignment/>
    </xf>
    <xf numFmtId="37" fontId="0" fillId="0" borderId="0" xfId="19" applyNumberFormat="1" applyFont="1" applyBorder="1" applyAlignment="1">
      <alignment/>
      <protection/>
    </xf>
    <xf numFmtId="37" fontId="1" fillId="0" borderId="0" xfId="15" applyNumberFormat="1" applyFont="1" applyBorder="1" applyAlignment="1">
      <alignment horizontal="center"/>
    </xf>
    <xf numFmtId="37" fontId="1" fillId="0" borderId="0" xfId="19" applyNumberFormat="1" applyFont="1" applyBorder="1" applyAlignment="1">
      <alignment horizontal="center"/>
      <protection/>
    </xf>
    <xf numFmtId="0" fontId="1" fillId="0" borderId="0" xfId="19" applyFont="1" applyBorder="1" applyAlignment="1">
      <alignment horizontal="center"/>
      <protection/>
    </xf>
    <xf numFmtId="1" fontId="1" fillId="0" borderId="0" xfId="15" applyNumberFormat="1" applyFont="1" applyBorder="1" applyAlignment="1" quotePrefix="1">
      <alignment horizontal="centerContinuous"/>
    </xf>
    <xf numFmtId="1" fontId="0" fillId="0" borderId="0" xfId="19" applyNumberFormat="1" applyFont="1" applyBorder="1" applyAlignment="1">
      <alignment/>
      <protection/>
    </xf>
    <xf numFmtId="181" fontId="0" fillId="0" borderId="4" xfId="15" applyNumberFormat="1" applyFont="1" applyBorder="1" applyAlignment="1">
      <alignment/>
    </xf>
    <xf numFmtId="178" fontId="0" fillId="0" borderId="0" xfId="19" applyNumberFormat="1" applyFont="1" applyBorder="1" applyAlignment="1">
      <alignment/>
      <protection/>
    </xf>
    <xf numFmtId="189" fontId="0" fillId="0" borderId="4" xfId="15" applyNumberFormat="1" applyFont="1" applyBorder="1" applyAlignment="1">
      <alignment/>
    </xf>
    <xf numFmtId="189" fontId="0" fillId="0" borderId="3" xfId="15" applyNumberFormat="1" applyFont="1" applyBorder="1" applyAlignment="1">
      <alignment/>
    </xf>
    <xf numFmtId="0" fontId="1" fillId="0" borderId="0" xfId="0" applyFont="1" applyAlignment="1">
      <alignment/>
    </xf>
    <xf numFmtId="0" fontId="0" fillId="0" borderId="0" xfId="19" applyFont="1" applyBorder="1" applyAlignment="1">
      <alignment horizontal="left"/>
      <protection/>
    </xf>
    <xf numFmtId="181" fontId="0" fillId="0" borderId="0" xfId="19" applyNumberFormat="1" applyFont="1" applyBorder="1" applyAlignment="1">
      <alignment horizontal="center"/>
      <protection/>
    </xf>
    <xf numFmtId="0" fontId="1" fillId="0" borderId="0" xfId="0" applyFont="1" applyAlignment="1">
      <alignment horizontal="center"/>
    </xf>
    <xf numFmtId="0" fontId="0" fillId="0" borderId="0" xfId="0" applyFont="1" applyAlignment="1">
      <alignment/>
    </xf>
    <xf numFmtId="0" fontId="0" fillId="0" borderId="0" xfId="0" applyFont="1" applyBorder="1" applyAlignment="1">
      <alignment horizontal="justify" wrapText="1"/>
    </xf>
    <xf numFmtId="0" fontId="0" fillId="0" borderId="0" xfId="0" applyFont="1" applyAlignment="1">
      <alignment wrapText="1"/>
    </xf>
    <xf numFmtId="0" fontId="0" fillId="0" borderId="0" xfId="0" applyFont="1" applyBorder="1" applyAlignment="1">
      <alignment wrapText="1"/>
    </xf>
    <xf numFmtId="0" fontId="1" fillId="0" borderId="0" xfId="0" applyFont="1" applyAlignment="1">
      <alignment horizontal="right"/>
    </xf>
    <xf numFmtId="0" fontId="0" fillId="0" borderId="0" xfId="0" applyFont="1" applyAlignment="1">
      <alignment horizontal="left" wrapText="1"/>
    </xf>
    <xf numFmtId="0" fontId="0" fillId="0" borderId="0" xfId="0" applyFont="1" applyAlignment="1">
      <alignment horizontal="left"/>
    </xf>
    <xf numFmtId="0" fontId="1" fillId="0" borderId="0" xfId="0" applyFont="1" applyAlignment="1">
      <alignment horizontal="left"/>
    </xf>
    <xf numFmtId="0" fontId="1" fillId="0" borderId="0" xfId="0" applyFont="1" applyAlignment="1" quotePrefix="1">
      <alignment/>
    </xf>
    <xf numFmtId="0" fontId="0" fillId="0" borderId="0" xfId="0" applyFont="1" applyBorder="1" applyAlignment="1">
      <alignment/>
    </xf>
    <xf numFmtId="3" fontId="0" fillId="0" borderId="3" xfId="0" applyNumberFormat="1" applyFont="1" applyBorder="1" applyAlignment="1">
      <alignment/>
    </xf>
    <xf numFmtId="0" fontId="0" fillId="0" borderId="0" xfId="0" applyFont="1" applyFill="1" applyBorder="1" applyAlignment="1">
      <alignment/>
    </xf>
    <xf numFmtId="0" fontId="0" fillId="0" borderId="0" xfId="0" applyFont="1" applyAlignment="1">
      <alignment horizontal="right"/>
    </xf>
    <xf numFmtId="0" fontId="0" fillId="0" borderId="0" xfId="0" applyFont="1" applyBorder="1" applyAlignment="1">
      <alignment horizontal="right"/>
    </xf>
    <xf numFmtId="15" fontId="0" fillId="0" borderId="0" xfId="0" applyNumberFormat="1" applyFont="1" applyAlignment="1" quotePrefix="1">
      <alignment/>
    </xf>
    <xf numFmtId="17" fontId="0" fillId="0" borderId="0" xfId="0" applyNumberFormat="1" applyFont="1" applyBorder="1" applyAlignment="1">
      <alignment/>
    </xf>
    <xf numFmtId="0" fontId="0" fillId="0" borderId="0" xfId="0" applyFont="1" applyBorder="1" applyAlignment="1" quotePrefix="1">
      <alignment/>
    </xf>
    <xf numFmtId="0" fontId="1" fillId="0" borderId="0" xfId="0" applyFont="1" applyBorder="1" applyAlignment="1" quotePrefix="1">
      <alignment horizontal="center"/>
    </xf>
    <xf numFmtId="0" fontId="0" fillId="0" borderId="0" xfId="0" applyFont="1" applyAlignment="1">
      <alignment horizontal="center"/>
    </xf>
    <xf numFmtId="0" fontId="1" fillId="0" borderId="0" xfId="0" applyFont="1" applyAlignment="1">
      <alignment horizontal="center" wrapText="1"/>
    </xf>
    <xf numFmtId="0" fontId="0" fillId="0" borderId="0" xfId="0" applyFont="1" applyAlignment="1">
      <alignment horizontal="center" wrapText="1"/>
    </xf>
    <xf numFmtId="0" fontId="0" fillId="0" borderId="0" xfId="0" applyFont="1" applyBorder="1" applyAlignment="1">
      <alignment horizontal="center"/>
    </xf>
    <xf numFmtId="0" fontId="5" fillId="0" borderId="0" xfId="0" applyFont="1" applyAlignment="1">
      <alignment horizontal="center"/>
    </xf>
    <xf numFmtId="0" fontId="6" fillId="0" borderId="0" xfId="0" applyFont="1" applyAlignment="1">
      <alignment horizontal="center"/>
    </xf>
    <xf numFmtId="15" fontId="6" fillId="0" borderId="0" xfId="0" applyNumberFormat="1" applyFont="1" applyAlignment="1" quotePrefix="1">
      <alignment horizontal="center"/>
    </xf>
    <xf numFmtId="0" fontId="6" fillId="0" borderId="0" xfId="0" applyFont="1" applyAlignment="1">
      <alignment/>
    </xf>
    <xf numFmtId="0" fontId="7" fillId="0" borderId="0" xfId="0" applyFont="1" applyAlignment="1">
      <alignment/>
    </xf>
    <xf numFmtId="0" fontId="1" fillId="0" borderId="0" xfId="19" applyFont="1" applyBorder="1" applyAlignment="1">
      <alignment horizontal="left"/>
      <protection/>
    </xf>
    <xf numFmtId="0" fontId="1" fillId="0" borderId="0" xfId="0" applyFont="1" applyAlignment="1" quotePrefix="1">
      <alignment horizontal="center"/>
    </xf>
    <xf numFmtId="189" fontId="1" fillId="0" borderId="0" xfId="19" applyNumberFormat="1" applyFont="1" applyBorder="1" applyAlignment="1">
      <alignment/>
      <protection/>
    </xf>
    <xf numFmtId="189" fontId="1" fillId="0" borderId="0" xfId="0" applyNumberFormat="1" applyFont="1" applyAlignment="1">
      <alignment/>
    </xf>
    <xf numFmtId="189" fontId="0" fillId="0" borderId="0" xfId="0" applyNumberFormat="1" applyFont="1" applyAlignment="1">
      <alignment/>
    </xf>
    <xf numFmtId="0" fontId="0" fillId="0" borderId="0" xfId="19" applyFont="1" applyBorder="1" applyAlignment="1">
      <alignment horizontal="right"/>
      <protection/>
    </xf>
    <xf numFmtId="193" fontId="0" fillId="0" borderId="0" xfId="0" applyNumberFormat="1" applyFont="1" applyAlignment="1">
      <alignment/>
    </xf>
    <xf numFmtId="193" fontId="0" fillId="0" borderId="0" xfId="0" applyNumberFormat="1" applyFont="1" applyBorder="1" applyAlignment="1">
      <alignment/>
    </xf>
    <xf numFmtId="193" fontId="0" fillId="0" borderId="0" xfId="0" applyNumberFormat="1" applyFont="1" applyBorder="1" applyAlignment="1">
      <alignment/>
    </xf>
    <xf numFmtId="193" fontId="1" fillId="0" borderId="0" xfId="0" applyNumberFormat="1" applyFont="1" applyAlignment="1">
      <alignment/>
    </xf>
    <xf numFmtId="193" fontId="0" fillId="0" borderId="3" xfId="0" applyNumberFormat="1" applyFont="1" applyBorder="1" applyAlignment="1">
      <alignment/>
    </xf>
    <xf numFmtId="0" fontId="8" fillId="0" borderId="0" xfId="0" applyFont="1" applyBorder="1" applyAlignment="1">
      <alignment/>
    </xf>
    <xf numFmtId="0" fontId="0" fillId="0" borderId="0" xfId="0" applyAlignment="1">
      <alignment wrapText="1"/>
    </xf>
    <xf numFmtId="0" fontId="0" fillId="0" borderId="0" xfId="0" applyFont="1" applyAlignment="1">
      <alignment horizontal="left" vertical="top"/>
    </xf>
    <xf numFmtId="0" fontId="1" fillId="0" borderId="0" xfId="0" applyFont="1" applyAlignment="1">
      <alignment horizontal="left" vertical="top"/>
    </xf>
    <xf numFmtId="15" fontId="1" fillId="0" borderId="0" xfId="19" applyNumberFormat="1" applyFont="1" applyBorder="1" applyAlignment="1">
      <alignment horizontal="left"/>
      <protection/>
    </xf>
    <xf numFmtId="49" fontId="1" fillId="0" borderId="0" xfId="0" applyNumberFormat="1" applyFont="1" applyBorder="1" applyAlignment="1" quotePrefix="1">
      <alignment/>
    </xf>
    <xf numFmtId="0" fontId="1" fillId="0" borderId="0" xfId="0" applyFont="1" applyFill="1" applyBorder="1" applyAlignment="1">
      <alignment/>
    </xf>
    <xf numFmtId="0" fontId="0" fillId="0" borderId="0" xfId="0" applyFont="1" applyBorder="1" applyAlignment="1">
      <alignment horizontal="left" vertical="top"/>
    </xf>
    <xf numFmtId="0" fontId="0" fillId="0" borderId="0" xfId="0" applyAlignment="1">
      <alignment horizontal="left"/>
    </xf>
    <xf numFmtId="193" fontId="0" fillId="0" borderId="0" xfId="15" applyNumberFormat="1" applyFont="1" applyBorder="1" applyAlignment="1">
      <alignment/>
    </xf>
    <xf numFmtId="193" fontId="0" fillId="0" borderId="0" xfId="19" applyNumberFormat="1" applyFont="1" applyBorder="1" applyAlignment="1">
      <alignment/>
      <protection/>
    </xf>
    <xf numFmtId="193" fontId="1" fillId="0" borderId="0" xfId="15" applyNumberFormat="1" applyFont="1" applyBorder="1" applyAlignment="1">
      <alignment/>
    </xf>
    <xf numFmtId="193" fontId="1" fillId="0" borderId="0" xfId="19" applyNumberFormat="1" applyFont="1" applyBorder="1" applyAlignment="1">
      <alignment horizontal="center"/>
      <protection/>
    </xf>
    <xf numFmtId="193" fontId="1" fillId="0" borderId="0" xfId="15" applyNumberFormat="1" applyFont="1" applyBorder="1" applyAlignment="1">
      <alignment horizontal="center"/>
    </xf>
    <xf numFmtId="193" fontId="1" fillId="0" borderId="0" xfId="0" applyNumberFormat="1" applyFont="1" applyAlignment="1">
      <alignment horizontal="center"/>
    </xf>
    <xf numFmtId="193" fontId="1" fillId="0" borderId="0" xfId="19" applyNumberFormat="1" applyFont="1" applyBorder="1" applyAlignment="1" quotePrefix="1">
      <alignment horizontal="center"/>
      <protection/>
    </xf>
    <xf numFmtId="193" fontId="0" fillId="0" borderId="0" xfId="0" applyNumberFormat="1" applyFont="1" applyAlignment="1">
      <alignment horizontal="right"/>
    </xf>
    <xf numFmtId="193" fontId="0" fillId="0" borderId="4" xfId="19" applyNumberFormat="1" applyFont="1" applyBorder="1" applyAlignment="1">
      <alignment/>
      <protection/>
    </xf>
    <xf numFmtId="193" fontId="0" fillId="0" borderId="1" xfId="15" applyNumberFormat="1" applyFont="1" applyBorder="1" applyAlignment="1">
      <alignment/>
    </xf>
    <xf numFmtId="193" fontId="0" fillId="0" borderId="1" xfId="0" applyNumberFormat="1" applyFont="1" applyBorder="1" applyAlignment="1">
      <alignment/>
    </xf>
    <xf numFmtId="193" fontId="0" fillId="0" borderId="0" xfId="0" applyNumberFormat="1" applyFont="1" applyAlignment="1" quotePrefix="1">
      <alignment horizontal="right"/>
    </xf>
    <xf numFmtId="193" fontId="0" fillId="0" borderId="4" xfId="15" applyNumberFormat="1" applyFont="1" applyBorder="1" applyAlignment="1">
      <alignment/>
    </xf>
    <xf numFmtId="193" fontId="0" fillId="0" borderId="3" xfId="15" applyNumberFormat="1" applyFont="1" applyBorder="1" applyAlignment="1">
      <alignment/>
    </xf>
    <xf numFmtId="181" fontId="0" fillId="0" borderId="0" xfId="19" applyNumberFormat="1" applyFont="1" applyBorder="1" applyAlignment="1">
      <alignment vertical="center"/>
      <protection/>
    </xf>
    <xf numFmtId="0" fontId="0" fillId="0" borderId="0" xfId="0" applyFont="1" applyAlignment="1">
      <alignment vertical="center"/>
    </xf>
    <xf numFmtId="0" fontId="0" fillId="0" borderId="0" xfId="19" applyFont="1" applyBorder="1" applyAlignment="1">
      <alignment vertical="center"/>
      <protection/>
    </xf>
    <xf numFmtId="189" fontId="0" fillId="0" borderId="2" xfId="15" applyNumberFormat="1" applyFont="1" applyBorder="1" applyAlignment="1">
      <alignment/>
    </xf>
    <xf numFmtId="0" fontId="0" fillId="0" borderId="0" xfId="0" applyFont="1" applyFill="1" applyAlignment="1">
      <alignment vertical="center"/>
    </xf>
    <xf numFmtId="0" fontId="0" fillId="0" borderId="0" xfId="0" applyFont="1" applyBorder="1" applyAlignment="1">
      <alignment horizontal="left" vertical="top" wrapText="1"/>
    </xf>
    <xf numFmtId="0" fontId="0" fillId="0" borderId="0" xfId="0" applyFont="1" applyBorder="1" applyAlignment="1">
      <alignment horizontal="justify" vertical="top" wrapText="1"/>
    </xf>
    <xf numFmtId="0" fontId="0" fillId="0" borderId="0" xfId="0" applyFont="1" applyAlignment="1">
      <alignment horizontal="justify" vertical="top" wrapText="1"/>
    </xf>
    <xf numFmtId="0" fontId="0" fillId="0" borderId="0" xfId="0" applyAlignment="1">
      <alignment wrapText="1"/>
    </xf>
    <xf numFmtId="0" fontId="0" fillId="0" borderId="0" xfId="0" applyFont="1" applyFill="1" applyBorder="1" applyAlignment="1">
      <alignment horizontal="justify" vertical="top" wrapText="1"/>
    </xf>
    <xf numFmtId="0" fontId="0" fillId="0" borderId="0" xfId="0" applyAlignment="1">
      <alignment/>
    </xf>
    <xf numFmtId="1" fontId="1" fillId="0" borderId="0" xfId="15" applyNumberFormat="1" applyFont="1" applyBorder="1" applyAlignment="1">
      <alignment horizontal="center"/>
    </xf>
    <xf numFmtId="0" fontId="0" fillId="0" borderId="0" xfId="19" applyFont="1" applyBorder="1" applyAlignment="1">
      <alignment horizontal="justify" vertical="top" wrapText="1"/>
      <protection/>
    </xf>
    <xf numFmtId="181" fontId="0" fillId="0" borderId="0" xfId="0" applyNumberFormat="1" applyFont="1" applyBorder="1" applyAlignment="1">
      <alignment horizontal="justify" vertical="top" wrapText="1"/>
    </xf>
    <xf numFmtId="181" fontId="1" fillId="0" borderId="0" xfId="0" applyNumberFormat="1" applyFont="1" applyBorder="1" applyAlignment="1">
      <alignment horizontal="center"/>
    </xf>
  </cellXfs>
  <cellStyles count="7">
    <cellStyle name="Normal" xfId="0"/>
    <cellStyle name="Comma" xfId="15"/>
    <cellStyle name="Comma [0]" xfId="16"/>
    <cellStyle name="Currency" xfId="17"/>
    <cellStyle name="Currency [0]" xfId="18"/>
    <cellStyle name="Normal_Balance Sheet_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44"/>
  <sheetViews>
    <sheetView showGridLines="0" view="pageBreakPreview" zoomScaleNormal="75" zoomScaleSheetLayoutView="100" workbookViewId="0" topLeftCell="A1">
      <selection activeCell="A21" sqref="A21"/>
    </sheetView>
  </sheetViews>
  <sheetFormatPr defaultColWidth="9.140625" defaultRowHeight="12.75"/>
  <cols>
    <col min="1" max="1" width="86.28125" style="94" customWidth="1"/>
    <col min="2" max="8" width="9.140625" style="91" customWidth="1"/>
    <col min="9" max="9" width="15.140625" style="91" customWidth="1"/>
    <col min="10" max="10" width="5.8515625" style="91" customWidth="1"/>
    <col min="11" max="11" width="7.28125" style="91" customWidth="1"/>
    <col min="12" max="16384" width="9.140625" style="91" customWidth="1"/>
  </cols>
  <sheetData>
    <row r="1" ht="12.75">
      <c r="A1" s="94" t="s">
        <v>27</v>
      </c>
    </row>
    <row r="5" ht="20.25">
      <c r="A5" s="117" t="s">
        <v>28</v>
      </c>
    </row>
    <row r="6" ht="20.25">
      <c r="A6" s="117"/>
    </row>
    <row r="7" ht="18">
      <c r="A7" s="118" t="s">
        <v>29</v>
      </c>
    </row>
    <row r="8" ht="18">
      <c r="A8" s="118"/>
    </row>
    <row r="9" ht="18">
      <c r="A9" s="118"/>
    </row>
    <row r="10" ht="18">
      <c r="A10" s="118"/>
    </row>
    <row r="11" ht="18">
      <c r="A11" s="118"/>
    </row>
    <row r="12" ht="18">
      <c r="A12" s="118"/>
    </row>
    <row r="13" ht="18">
      <c r="A13" s="118"/>
    </row>
    <row r="14" ht="18">
      <c r="A14" s="118"/>
    </row>
    <row r="15" ht="18">
      <c r="A15" s="118" t="s">
        <v>30</v>
      </c>
    </row>
    <row r="17" ht="18">
      <c r="A17" s="118" t="s">
        <v>31</v>
      </c>
    </row>
    <row r="18" ht="18">
      <c r="A18" s="118"/>
    </row>
    <row r="19" ht="18">
      <c r="A19" s="118"/>
    </row>
    <row r="20" ht="18">
      <c r="A20" s="118"/>
    </row>
    <row r="21" ht="18">
      <c r="A21" s="118"/>
    </row>
    <row r="22" ht="18">
      <c r="A22" s="118"/>
    </row>
    <row r="23" ht="18">
      <c r="A23" s="118"/>
    </row>
    <row r="24" ht="18">
      <c r="A24" s="118"/>
    </row>
    <row r="25" ht="18">
      <c r="A25" s="118"/>
    </row>
    <row r="26" ht="18">
      <c r="A26" s="118"/>
    </row>
    <row r="28" ht="18">
      <c r="A28" s="118" t="s">
        <v>295</v>
      </c>
    </row>
    <row r="30" ht="18">
      <c r="A30" s="118"/>
    </row>
    <row r="31" ht="18">
      <c r="A31" s="118" t="s">
        <v>327</v>
      </c>
    </row>
    <row r="32" ht="18">
      <c r="A32" s="118"/>
    </row>
    <row r="33" ht="12.75">
      <c r="A33" s="94" t="s">
        <v>27</v>
      </c>
    </row>
    <row r="34" ht="18">
      <c r="A34" s="119"/>
    </row>
    <row r="38" ht="12.75">
      <c r="A38" s="35"/>
    </row>
    <row r="39" s="35" customFormat="1" ht="12.75">
      <c r="A39" s="94"/>
    </row>
    <row r="40" ht="18">
      <c r="A40" s="118"/>
    </row>
    <row r="41" s="120" customFormat="1" ht="18">
      <c r="A41" s="94"/>
    </row>
    <row r="42" ht="18">
      <c r="A42" s="118"/>
    </row>
    <row r="43" s="121" customFormat="1" ht="15">
      <c r="A43" s="94"/>
    </row>
    <row r="44" ht="18">
      <c r="A44" s="119"/>
    </row>
  </sheetData>
  <printOptions horizontalCentered="1"/>
  <pageMargins left="0.6299212598425197" right="0.6299212598425197" top="0.984251968503937" bottom="0.3937007874015748" header="0.5118110236220472" footer="0.5118110236220472"/>
  <pageSetup blackAndWhite="1" orientation="portrait" paperSize="9" r:id="rId1"/>
</worksheet>
</file>

<file path=xl/worksheets/sheet10.xml><?xml version="1.0" encoding="utf-8"?>
<worksheet xmlns="http://schemas.openxmlformats.org/spreadsheetml/2006/main" xmlns:r="http://schemas.openxmlformats.org/officeDocument/2006/relationships">
  <dimension ref="A4:O75"/>
  <sheetViews>
    <sheetView showGridLines="0" view="pageBreakPreview" zoomScaleSheetLayoutView="100" workbookViewId="0" topLeftCell="A1">
      <selection activeCell="A1" sqref="A1"/>
    </sheetView>
  </sheetViews>
  <sheetFormatPr defaultColWidth="9.140625" defaultRowHeight="12.75"/>
  <cols>
    <col min="1" max="1" width="3.140625" style="58" customWidth="1"/>
    <col min="2" max="2" width="20.28125" style="59" customWidth="1"/>
    <col min="3" max="3" width="4.00390625" style="59" customWidth="1"/>
    <col min="4" max="4" width="2.28125" style="59" customWidth="1"/>
    <col min="5" max="5" width="10.7109375" style="59" customWidth="1"/>
    <col min="6" max="6" width="2.7109375" style="59" customWidth="1"/>
    <col min="7" max="7" width="10.7109375" style="59" customWidth="1"/>
    <col min="8" max="8" width="2.7109375" style="59" customWidth="1"/>
    <col min="9" max="9" width="10.7109375" style="59" customWidth="1"/>
    <col min="10" max="10" width="2.7109375" style="59" customWidth="1"/>
    <col min="11" max="11" width="10.7109375" style="59" customWidth="1"/>
    <col min="12" max="12" width="2.7109375" style="59" customWidth="1"/>
    <col min="13" max="13" width="10.7109375" style="59" customWidth="1"/>
    <col min="14" max="16384" width="9.140625" style="59" customWidth="1"/>
  </cols>
  <sheetData>
    <row r="1" ht="13.5" customHeight="1"/>
    <row r="2" ht="13.5" customHeight="1"/>
    <row r="3" ht="13.5" customHeight="1"/>
    <row r="4" spans="1:10" ht="13.5" customHeight="1">
      <c r="A4" s="60" t="s">
        <v>115</v>
      </c>
      <c r="B4" s="60" t="s">
        <v>73</v>
      </c>
      <c r="C4" s="60"/>
      <c r="D4" s="60"/>
      <c r="E4" s="60"/>
      <c r="F4" s="60"/>
      <c r="G4" s="60"/>
      <c r="H4" s="60"/>
      <c r="I4" s="60"/>
      <c r="J4" s="60"/>
    </row>
    <row r="5" spans="1:10" ht="13.5" customHeight="1">
      <c r="A5" s="61"/>
      <c r="B5" s="61" t="s">
        <v>272</v>
      </c>
      <c r="C5" s="61"/>
      <c r="D5" s="61"/>
      <c r="E5" s="61"/>
      <c r="F5" s="61"/>
      <c r="G5" s="61"/>
      <c r="H5" s="61"/>
      <c r="I5" s="61"/>
      <c r="J5" s="61"/>
    </row>
    <row r="6" spans="1:10" ht="13.5" customHeight="1">
      <c r="A6" s="61"/>
      <c r="B6" s="61"/>
      <c r="C6" s="61"/>
      <c r="D6" s="61"/>
      <c r="E6" s="61"/>
      <c r="F6" s="61"/>
      <c r="G6" s="61"/>
      <c r="H6" s="61"/>
      <c r="I6" s="61"/>
      <c r="J6" s="61"/>
    </row>
    <row r="7" spans="1:13" ht="13.5" customHeight="1">
      <c r="A7" s="61"/>
      <c r="B7" s="61" t="s">
        <v>116</v>
      </c>
      <c r="E7" s="63" t="s">
        <v>117</v>
      </c>
      <c r="G7" s="63" t="s">
        <v>179</v>
      </c>
      <c r="H7" s="63"/>
      <c r="I7" s="63" t="s">
        <v>180</v>
      </c>
      <c r="J7" s="61"/>
      <c r="K7" s="63" t="s">
        <v>119</v>
      </c>
      <c r="M7" s="63" t="s">
        <v>119</v>
      </c>
    </row>
    <row r="8" spans="1:13" ht="13.5" customHeight="1">
      <c r="A8" s="61"/>
      <c r="E8" s="63" t="s">
        <v>120</v>
      </c>
      <c r="G8" s="64" t="s">
        <v>118</v>
      </c>
      <c r="H8" s="64"/>
      <c r="I8" s="63" t="s">
        <v>118</v>
      </c>
      <c r="J8" s="63"/>
      <c r="K8" s="63" t="s">
        <v>65</v>
      </c>
      <c r="M8" s="63" t="s">
        <v>66</v>
      </c>
    </row>
    <row r="9" spans="1:10" ht="13.5" customHeight="1">
      <c r="A9" s="61"/>
      <c r="B9" s="61"/>
      <c r="G9" s="64" t="s">
        <v>121</v>
      </c>
      <c r="H9" s="64"/>
      <c r="I9" s="63" t="s">
        <v>121</v>
      </c>
      <c r="J9" s="63"/>
    </row>
    <row r="10" spans="1:13" ht="13.5" customHeight="1">
      <c r="A10" s="61"/>
      <c r="B10" s="61"/>
      <c r="E10" s="63" t="s">
        <v>70</v>
      </c>
      <c r="G10" s="63" t="s">
        <v>70</v>
      </c>
      <c r="I10" s="63" t="s">
        <v>70</v>
      </c>
      <c r="J10" s="63"/>
      <c r="K10" s="63" t="s">
        <v>70</v>
      </c>
      <c r="M10" s="63" t="s">
        <v>70</v>
      </c>
    </row>
    <row r="11" spans="1:13" ht="13.5" customHeight="1">
      <c r="A11" s="61"/>
      <c r="B11" s="61"/>
      <c r="E11" s="63"/>
      <c r="I11" s="63"/>
      <c r="J11" s="63"/>
      <c r="K11" s="63"/>
      <c r="M11" s="63"/>
    </row>
    <row r="12" spans="1:13" ht="13.5" customHeight="1">
      <c r="A12" s="61"/>
      <c r="B12" s="61" t="s">
        <v>122</v>
      </c>
      <c r="E12" s="48">
        <v>214390</v>
      </c>
      <c r="G12" s="15">
        <v>0</v>
      </c>
      <c r="H12" s="15"/>
      <c r="I12" s="48">
        <v>0</v>
      </c>
      <c r="J12" s="48"/>
      <c r="K12" s="3">
        <v>214390</v>
      </c>
      <c r="L12" s="15"/>
      <c r="M12" s="48">
        <f>E12+G12+I12-K12</f>
        <v>0</v>
      </c>
    </row>
    <row r="13" spans="1:13" ht="13.5" customHeight="1">
      <c r="A13" s="61"/>
      <c r="B13" s="61" t="s">
        <v>297</v>
      </c>
      <c r="E13" s="48">
        <v>197680</v>
      </c>
      <c r="G13" s="15">
        <v>0</v>
      </c>
      <c r="H13" s="15"/>
      <c r="I13" s="48">
        <v>0</v>
      </c>
      <c r="J13" s="48"/>
      <c r="K13" s="3">
        <v>0</v>
      </c>
      <c r="L13" s="15"/>
      <c r="M13" s="48">
        <f aca="true" t="shared" si="0" ref="M13:M18">E13+G13+I13-K13</f>
        <v>197680</v>
      </c>
    </row>
    <row r="14" spans="1:13" ht="13.5" customHeight="1">
      <c r="A14" s="61"/>
      <c r="B14" s="61" t="s">
        <v>396</v>
      </c>
      <c r="E14" s="48">
        <f>27825+4202</f>
        <v>32027</v>
      </c>
      <c r="G14" s="15">
        <v>-20759</v>
      </c>
      <c r="H14" s="15"/>
      <c r="I14" s="48">
        <v>0</v>
      </c>
      <c r="J14" s="48"/>
      <c r="K14" s="3">
        <v>0</v>
      </c>
      <c r="L14" s="15"/>
      <c r="M14" s="48">
        <f t="shared" si="0"/>
        <v>11268</v>
      </c>
    </row>
    <row r="15" spans="1:13" ht="13.5" customHeight="1">
      <c r="A15" s="61"/>
      <c r="B15" s="61" t="s">
        <v>397</v>
      </c>
      <c r="E15" s="48">
        <v>11752</v>
      </c>
      <c r="G15" s="15">
        <v>0</v>
      </c>
      <c r="H15" s="15"/>
      <c r="I15" s="48">
        <v>0</v>
      </c>
      <c r="J15" s="48"/>
      <c r="K15" s="3">
        <v>0</v>
      </c>
      <c r="L15" s="15"/>
      <c r="M15" s="48">
        <f>E15+G15+I15-K15</f>
        <v>11752</v>
      </c>
    </row>
    <row r="16" spans="1:13" ht="13.5" customHeight="1">
      <c r="A16" s="61"/>
      <c r="B16" s="61" t="s">
        <v>370</v>
      </c>
      <c r="E16" s="48">
        <v>39171</v>
      </c>
      <c r="G16" s="15">
        <v>0</v>
      </c>
      <c r="H16" s="15"/>
      <c r="I16" s="48">
        <v>0</v>
      </c>
      <c r="J16" s="48"/>
      <c r="K16" s="3">
        <v>0</v>
      </c>
      <c r="L16" s="15"/>
      <c r="M16" s="48">
        <f t="shared" si="0"/>
        <v>39171</v>
      </c>
    </row>
    <row r="17" spans="1:13" ht="13.5" customHeight="1">
      <c r="A17" s="61"/>
      <c r="B17" s="61" t="s">
        <v>298</v>
      </c>
      <c r="E17" s="48">
        <v>11912</v>
      </c>
      <c r="G17" s="15">
        <v>0</v>
      </c>
      <c r="H17" s="15"/>
      <c r="I17" s="48">
        <v>0</v>
      </c>
      <c r="J17" s="48"/>
      <c r="K17" s="3">
        <v>0</v>
      </c>
      <c r="L17" s="15"/>
      <c r="M17" s="48">
        <f t="shared" si="0"/>
        <v>11912</v>
      </c>
    </row>
    <row r="18" spans="1:13" ht="13.5" customHeight="1">
      <c r="A18" s="61"/>
      <c r="B18" s="61" t="s">
        <v>369</v>
      </c>
      <c r="E18" s="48">
        <v>12000</v>
      </c>
      <c r="G18" s="15">
        <v>0</v>
      </c>
      <c r="H18" s="15"/>
      <c r="I18" s="48">
        <v>0</v>
      </c>
      <c r="J18" s="48"/>
      <c r="K18" s="3">
        <v>0</v>
      </c>
      <c r="L18" s="15"/>
      <c r="M18" s="48">
        <f t="shared" si="0"/>
        <v>12000</v>
      </c>
    </row>
    <row r="19" spans="1:13" ht="13.5" customHeight="1">
      <c r="A19" s="61"/>
      <c r="B19" s="61"/>
      <c r="E19" s="48"/>
      <c r="G19" s="15"/>
      <c r="H19" s="15"/>
      <c r="I19" s="48"/>
      <c r="J19" s="48"/>
      <c r="K19" s="48"/>
      <c r="L19" s="15"/>
      <c r="M19" s="3"/>
    </row>
    <row r="20" spans="1:13" ht="13.5" customHeight="1" thickBot="1">
      <c r="A20" s="61"/>
      <c r="B20" s="61"/>
      <c r="E20" s="32">
        <f>SUM(E12:E19)</f>
        <v>518932</v>
      </c>
      <c r="G20" s="32">
        <f>SUM(G12:G19)</f>
        <v>-20759</v>
      </c>
      <c r="H20" s="15"/>
      <c r="I20" s="32">
        <f>SUM(I12:I19)</f>
        <v>0</v>
      </c>
      <c r="J20" s="3"/>
      <c r="K20" s="32">
        <f>SUM(K12:K19)</f>
        <v>214390</v>
      </c>
      <c r="L20" s="15"/>
      <c r="M20" s="32">
        <f>SUM(M12:M19)</f>
        <v>283783</v>
      </c>
    </row>
    <row r="21" spans="1:11" ht="13.5" customHeight="1" thickTop="1">
      <c r="A21" s="61"/>
      <c r="B21" s="61"/>
      <c r="C21" s="3"/>
      <c r="D21" s="3"/>
      <c r="E21" s="17"/>
      <c r="F21" s="15"/>
      <c r="G21" s="3"/>
      <c r="H21" s="3"/>
      <c r="I21" s="3"/>
      <c r="J21" s="15"/>
      <c r="K21" s="3"/>
    </row>
    <row r="22" spans="1:11" ht="13.5" customHeight="1">
      <c r="A22" s="61"/>
      <c r="B22" s="61"/>
      <c r="C22" s="3"/>
      <c r="D22" s="3"/>
      <c r="E22" s="17"/>
      <c r="F22" s="15"/>
      <c r="G22" s="3"/>
      <c r="H22" s="3"/>
      <c r="I22" s="3"/>
      <c r="J22" s="15"/>
      <c r="K22" s="3"/>
    </row>
    <row r="23" spans="1:11" ht="13.5" customHeight="1">
      <c r="A23" s="61"/>
      <c r="B23" s="61"/>
      <c r="C23" s="3"/>
      <c r="D23" s="3"/>
      <c r="E23" s="17"/>
      <c r="F23" s="15"/>
      <c r="G23" s="3"/>
      <c r="H23" s="3"/>
      <c r="I23" s="3"/>
      <c r="J23" s="15"/>
      <c r="K23" s="3"/>
    </row>
    <row r="24" spans="1:12" ht="13.5" customHeight="1">
      <c r="A24" s="37" t="s">
        <v>123</v>
      </c>
      <c r="B24" s="65" t="s">
        <v>124</v>
      </c>
      <c r="C24" s="66"/>
      <c r="D24" s="67"/>
      <c r="I24" s="68" t="s">
        <v>125</v>
      </c>
      <c r="J24" s="68"/>
      <c r="K24" s="68" t="s">
        <v>126</v>
      </c>
      <c r="L24" s="66"/>
    </row>
    <row r="25" spans="1:13" ht="13.5" customHeight="1">
      <c r="A25" s="66"/>
      <c r="B25" s="68"/>
      <c r="C25" s="66"/>
      <c r="D25" s="67"/>
      <c r="I25" s="68" t="s">
        <v>128</v>
      </c>
      <c r="J25" s="68"/>
      <c r="K25" s="68" t="s">
        <v>128</v>
      </c>
      <c r="L25" s="66"/>
      <c r="M25" s="68" t="s">
        <v>127</v>
      </c>
    </row>
    <row r="26" spans="1:13" ht="13.5" customHeight="1">
      <c r="A26" s="66"/>
      <c r="B26" s="68"/>
      <c r="C26" s="66"/>
      <c r="D26" s="67"/>
      <c r="I26" s="69" t="s">
        <v>70</v>
      </c>
      <c r="J26" s="69"/>
      <c r="K26" s="68" t="s">
        <v>70</v>
      </c>
      <c r="L26" s="66"/>
      <c r="M26" s="68" t="s">
        <v>70</v>
      </c>
    </row>
    <row r="27" spans="1:13" ht="13.5" customHeight="1">
      <c r="A27" s="66"/>
      <c r="B27" s="66"/>
      <c r="C27" s="66"/>
      <c r="D27" s="70"/>
      <c r="I27" s="66"/>
      <c r="J27" s="66"/>
      <c r="K27" s="66"/>
      <c r="L27" s="66"/>
      <c r="M27" s="66"/>
    </row>
    <row r="28" spans="2:13" ht="13.5" customHeight="1">
      <c r="B28" s="71" t="s">
        <v>101</v>
      </c>
      <c r="C28" s="66"/>
      <c r="D28" s="70"/>
      <c r="K28" s="66"/>
      <c r="L28" s="66"/>
      <c r="M28" s="66"/>
    </row>
    <row r="29" spans="3:13" ht="13.5" customHeight="1">
      <c r="C29" s="92" t="s">
        <v>258</v>
      </c>
      <c r="D29" s="70"/>
      <c r="I29" s="15">
        <v>11654</v>
      </c>
      <c r="J29" s="15"/>
      <c r="K29" s="6">
        <f>+sofa!H25-'Page 8'!I29</f>
        <v>44718</v>
      </c>
      <c r="M29" s="6">
        <f aca="true" t="shared" si="1" ref="M29:M34">SUM(I29:K29)</f>
        <v>56372</v>
      </c>
    </row>
    <row r="30" spans="3:15" ht="13.5" customHeight="1">
      <c r="C30" s="92" t="s">
        <v>129</v>
      </c>
      <c r="D30" s="70"/>
      <c r="I30" s="15">
        <v>1274</v>
      </c>
      <c r="J30" s="15"/>
      <c r="K30" s="6">
        <f>+sofa!H26-'Page 8'!I30</f>
        <v>21794</v>
      </c>
      <c r="M30" s="6">
        <f t="shared" si="1"/>
        <v>23068</v>
      </c>
      <c r="O30" s="6"/>
    </row>
    <row r="31" spans="3:13" ht="13.5" customHeight="1">
      <c r="C31" s="92" t="s">
        <v>260</v>
      </c>
      <c r="D31" s="70"/>
      <c r="I31" s="15">
        <v>27013</v>
      </c>
      <c r="J31" s="15"/>
      <c r="K31" s="6">
        <f>+sofa!H27-'Page 8'!I31</f>
        <v>163419</v>
      </c>
      <c r="L31" s="15"/>
      <c r="M31" s="6">
        <f t="shared" si="1"/>
        <v>190432</v>
      </c>
    </row>
    <row r="32" spans="3:13" ht="13.5" customHeight="1">
      <c r="C32" s="92" t="s">
        <v>259</v>
      </c>
      <c r="D32" s="70"/>
      <c r="I32" s="15">
        <v>1294</v>
      </c>
      <c r="J32" s="15"/>
      <c r="K32" s="6">
        <f>+sofa!H28-'Page 8'!I32</f>
        <v>81383</v>
      </c>
      <c r="L32" s="15"/>
      <c r="M32" s="6">
        <f t="shared" si="1"/>
        <v>82677</v>
      </c>
    </row>
    <row r="33" spans="3:13" ht="13.5" customHeight="1">
      <c r="C33" s="92" t="s">
        <v>261</v>
      </c>
      <c r="D33" s="70"/>
      <c r="I33" s="17">
        <v>0</v>
      </c>
      <c r="J33" s="15"/>
      <c r="K33" s="6">
        <f>+sofa!H29-'Page 8'!I33</f>
        <v>54821</v>
      </c>
      <c r="L33" s="15"/>
      <c r="M33" s="6">
        <f t="shared" si="1"/>
        <v>54821</v>
      </c>
    </row>
    <row r="34" spans="3:13" ht="13.5" customHeight="1">
      <c r="C34" s="92" t="s">
        <v>417</v>
      </c>
      <c r="D34" s="70"/>
      <c r="I34" s="49">
        <v>0</v>
      </c>
      <c r="J34" s="15"/>
      <c r="K34" s="72">
        <f>+sofa!H30-'Page 8'!I34</f>
        <v>43691</v>
      </c>
      <c r="L34" s="15"/>
      <c r="M34" s="72">
        <f t="shared" si="1"/>
        <v>43691</v>
      </c>
    </row>
    <row r="35" spans="2:13" ht="13.5" customHeight="1">
      <c r="B35" s="66"/>
      <c r="C35" s="66"/>
      <c r="D35" s="70"/>
      <c r="I35" s="15">
        <f>SUM(I29:I34)</f>
        <v>41235</v>
      </c>
      <c r="J35" s="15"/>
      <c r="K35" s="15">
        <f>SUM(K29:K34)</f>
        <v>409826</v>
      </c>
      <c r="L35" s="6"/>
      <c r="M35" s="15">
        <f>SUM(M29:M34)</f>
        <v>451061</v>
      </c>
    </row>
    <row r="36" spans="2:13" ht="13.5" customHeight="1">
      <c r="B36" s="66"/>
      <c r="C36" s="66"/>
      <c r="D36" s="70"/>
      <c r="M36" s="66"/>
    </row>
    <row r="37" spans="2:13" ht="13.5" customHeight="1">
      <c r="B37" s="71" t="s">
        <v>130</v>
      </c>
      <c r="C37" s="66"/>
      <c r="D37" s="70"/>
      <c r="M37" s="66"/>
    </row>
    <row r="38" spans="3:13" ht="13.5" customHeight="1">
      <c r="C38" s="66" t="s">
        <v>131</v>
      </c>
      <c r="D38" s="70"/>
      <c r="I38" s="6">
        <v>2577</v>
      </c>
      <c r="K38" s="6">
        <f>+sofa!H21-'Page 8'!I38</f>
        <v>13340</v>
      </c>
      <c r="M38" s="6">
        <f>SUM(I38:K38)</f>
        <v>15917</v>
      </c>
    </row>
    <row r="39" spans="3:13" ht="13.5" customHeight="1">
      <c r="C39" s="66" t="s">
        <v>132</v>
      </c>
      <c r="D39" s="70"/>
      <c r="I39" s="6"/>
      <c r="K39" s="6"/>
      <c r="M39" s="6"/>
    </row>
    <row r="40" spans="1:13" ht="13.5" customHeight="1">
      <c r="A40" s="66"/>
      <c r="C40" s="66" t="s">
        <v>78</v>
      </c>
      <c r="D40" s="70"/>
      <c r="I40" s="72">
        <v>7731</v>
      </c>
      <c r="J40" s="58"/>
      <c r="K40" s="72">
        <f>+sofa!H34-'Page 8'!I40</f>
        <v>1356</v>
      </c>
      <c r="M40" s="6">
        <f>SUM(I40:K40)</f>
        <v>9087</v>
      </c>
    </row>
    <row r="41" spans="1:13" ht="13.5" customHeight="1" thickBot="1">
      <c r="A41" s="66"/>
      <c r="B41" s="66"/>
      <c r="C41" s="66"/>
      <c r="D41" s="70"/>
      <c r="I41" s="73">
        <f>I35+I38+I40</f>
        <v>51543</v>
      </c>
      <c r="J41" s="58"/>
      <c r="K41" s="73">
        <f>K35+K38+K40</f>
        <v>424522</v>
      </c>
      <c r="L41" s="66"/>
      <c r="M41" s="73">
        <f>M35+M38+M40</f>
        <v>476065</v>
      </c>
    </row>
    <row r="42" spans="1:13" ht="13.5" customHeight="1" thickTop="1">
      <c r="A42" s="66"/>
      <c r="B42" s="66"/>
      <c r="C42" s="66"/>
      <c r="D42" s="70"/>
      <c r="I42" s="66"/>
      <c r="J42" s="58"/>
      <c r="K42" s="66"/>
      <c r="L42" s="66"/>
      <c r="M42" s="66"/>
    </row>
    <row r="43" spans="2:13" ht="13.5" customHeight="1">
      <c r="B43" s="66"/>
      <c r="C43" s="66"/>
      <c r="D43" s="70"/>
      <c r="E43" s="66"/>
      <c r="F43" s="66"/>
      <c r="I43" s="66"/>
      <c r="J43" s="35"/>
      <c r="K43" s="35"/>
      <c r="M43" s="66"/>
    </row>
    <row r="44" spans="2:13" ht="13.5" customHeight="1">
      <c r="B44" s="71" t="s">
        <v>133</v>
      </c>
      <c r="C44" s="66"/>
      <c r="D44" s="70"/>
      <c r="F44" s="35"/>
      <c r="I44" s="66"/>
      <c r="J44" s="35"/>
      <c r="K44" s="74" t="s">
        <v>319</v>
      </c>
      <c r="M44" s="74" t="s">
        <v>293</v>
      </c>
    </row>
    <row r="45" spans="1:13" ht="13.5" customHeight="1">
      <c r="A45" s="66"/>
      <c r="B45" s="66"/>
      <c r="C45" s="66"/>
      <c r="D45" s="70"/>
      <c r="F45" s="35"/>
      <c r="I45" s="66"/>
      <c r="J45" s="35"/>
      <c r="K45" s="69" t="s">
        <v>70</v>
      </c>
      <c r="M45" s="69" t="s">
        <v>70</v>
      </c>
    </row>
    <row r="46" spans="3:13" ht="13.5" customHeight="1">
      <c r="C46" s="66" t="s">
        <v>217</v>
      </c>
      <c r="D46" s="70"/>
      <c r="F46" s="35"/>
      <c r="I46" s="66"/>
      <c r="J46" s="35"/>
      <c r="K46" s="6">
        <f>+K41-K47-K48-K49</f>
        <v>374600</v>
      </c>
      <c r="L46" s="6"/>
      <c r="M46" s="6">
        <v>351309</v>
      </c>
    </row>
    <row r="47" spans="1:13" ht="13.5" customHeight="1">
      <c r="A47" s="66"/>
      <c r="C47" s="66" t="s">
        <v>134</v>
      </c>
      <c r="D47" s="66"/>
      <c r="F47" s="35"/>
      <c r="I47" s="66"/>
      <c r="J47" s="35"/>
      <c r="K47" s="6">
        <f>302+2380+12296+2573+3815+2784+37+382+9320+72+15016-4613</f>
        <v>44364</v>
      </c>
      <c r="L47" s="6"/>
      <c r="M47" s="6">
        <v>52299</v>
      </c>
    </row>
    <row r="48" spans="3:13" ht="13.5" customHeight="1">
      <c r="C48" s="66" t="s">
        <v>135</v>
      </c>
      <c r="D48" s="66"/>
      <c r="F48" s="35"/>
      <c r="I48" s="66"/>
      <c r="J48" s="35"/>
      <c r="K48" s="6">
        <v>4613</v>
      </c>
      <c r="L48" s="6"/>
      <c r="M48" s="6">
        <v>3500</v>
      </c>
    </row>
    <row r="49" spans="3:13" ht="13.5" customHeight="1">
      <c r="C49" s="66" t="s">
        <v>136</v>
      </c>
      <c r="D49" s="66"/>
      <c r="F49" s="35"/>
      <c r="I49" s="66"/>
      <c r="J49" s="35"/>
      <c r="K49" s="6">
        <f>+'Page 10'!K14</f>
        <v>945</v>
      </c>
      <c r="L49" s="6"/>
      <c r="M49" s="6">
        <v>1642</v>
      </c>
    </row>
    <row r="50" spans="2:13" ht="13.5" customHeight="1" thickBot="1">
      <c r="B50" s="66"/>
      <c r="C50" s="66"/>
      <c r="D50" s="70"/>
      <c r="F50" s="66"/>
      <c r="I50" s="66"/>
      <c r="K50" s="73">
        <f>SUM(K46:K49)</f>
        <v>424522</v>
      </c>
      <c r="L50" s="66"/>
      <c r="M50" s="73">
        <f>SUM(M46:M49)</f>
        <v>408750</v>
      </c>
    </row>
    <row r="51" spans="1:11" ht="13.5" thickTop="1">
      <c r="A51" s="66"/>
      <c r="B51" s="66"/>
      <c r="C51" s="66"/>
      <c r="D51" s="70"/>
      <c r="G51" s="66"/>
      <c r="H51" s="66"/>
      <c r="J51" s="66"/>
      <c r="K51" s="66"/>
    </row>
    <row r="52" spans="1:11" ht="12.75">
      <c r="A52" s="66"/>
      <c r="B52" s="66"/>
      <c r="C52" s="66"/>
      <c r="D52" s="70"/>
      <c r="G52" s="66"/>
      <c r="H52" s="66"/>
      <c r="J52" s="66"/>
      <c r="K52" s="66"/>
    </row>
    <row r="53" spans="2:11" ht="12.75">
      <c r="B53" s="66"/>
      <c r="C53" s="66"/>
      <c r="D53" s="70"/>
      <c r="G53" s="66"/>
      <c r="H53" s="66"/>
      <c r="J53" s="66"/>
      <c r="K53" s="66"/>
    </row>
    <row r="54" spans="1:11" ht="12.75">
      <c r="A54" s="66"/>
      <c r="B54" s="66"/>
      <c r="C54" s="66"/>
      <c r="D54" s="70"/>
      <c r="G54" s="66"/>
      <c r="H54" s="66"/>
      <c r="J54" s="66"/>
      <c r="K54" s="66"/>
    </row>
    <row r="55" spans="1:11" ht="12.75">
      <c r="A55" s="66"/>
      <c r="B55" s="66"/>
      <c r="C55" s="66"/>
      <c r="D55" s="70"/>
      <c r="G55" s="66"/>
      <c r="H55" s="66"/>
      <c r="J55" s="66"/>
      <c r="K55" s="66"/>
    </row>
    <row r="56" spans="1:11" ht="12.75">
      <c r="A56" s="66"/>
      <c r="B56" s="66"/>
      <c r="C56" s="66"/>
      <c r="D56" s="70"/>
      <c r="E56" s="66"/>
      <c r="F56" s="66"/>
      <c r="G56" s="66"/>
      <c r="H56" s="66"/>
      <c r="J56" s="66"/>
      <c r="K56" s="66"/>
    </row>
    <row r="57" spans="1:11" ht="12.75">
      <c r="A57" s="66"/>
      <c r="B57" s="66"/>
      <c r="C57" s="66"/>
      <c r="D57" s="70"/>
      <c r="E57" s="66"/>
      <c r="F57" s="66"/>
      <c r="G57" s="66"/>
      <c r="H57" s="66"/>
      <c r="J57" s="66"/>
      <c r="K57" s="66"/>
    </row>
    <row r="58" spans="1:11" ht="12.75">
      <c r="A58" s="71"/>
      <c r="B58" s="66"/>
      <c r="C58" s="66"/>
      <c r="D58" s="70"/>
      <c r="E58" s="66"/>
      <c r="F58" s="66"/>
      <c r="G58" s="66"/>
      <c r="H58" s="66"/>
      <c r="J58" s="66"/>
      <c r="K58" s="66"/>
    </row>
    <row r="59" spans="1:11" ht="12.75">
      <c r="A59" s="66"/>
      <c r="B59" s="66"/>
      <c r="C59" s="66"/>
      <c r="D59" s="70"/>
      <c r="E59" s="66"/>
      <c r="F59" s="66"/>
      <c r="G59" s="66"/>
      <c r="H59" s="66"/>
      <c r="J59" s="66"/>
      <c r="K59" s="66"/>
    </row>
    <row r="60" spans="1:11" ht="12.75">
      <c r="A60" s="71"/>
      <c r="B60" s="66"/>
      <c r="C60" s="66"/>
      <c r="D60" s="70"/>
      <c r="E60" s="66"/>
      <c r="F60" s="66"/>
      <c r="G60" s="66"/>
      <c r="H60" s="66"/>
      <c r="J60" s="66"/>
      <c r="K60" s="66"/>
    </row>
    <row r="61" spans="1:11" ht="12.75">
      <c r="A61" s="71"/>
      <c r="B61" s="66"/>
      <c r="C61" s="66"/>
      <c r="D61" s="70"/>
      <c r="E61" s="66"/>
      <c r="F61" s="66"/>
      <c r="G61" s="66"/>
      <c r="H61" s="66"/>
      <c r="J61" s="66"/>
      <c r="K61" s="66"/>
    </row>
    <row r="62" spans="1:11" ht="12.75">
      <c r="A62" s="66"/>
      <c r="B62" s="66"/>
      <c r="C62" s="66"/>
      <c r="D62" s="70"/>
      <c r="E62" s="66"/>
      <c r="F62" s="66"/>
      <c r="G62" s="66"/>
      <c r="H62" s="66"/>
      <c r="J62" s="66"/>
      <c r="K62" s="66"/>
    </row>
    <row r="63" spans="1:11" ht="12.75">
      <c r="A63" s="66"/>
      <c r="B63" s="66"/>
      <c r="C63" s="66"/>
      <c r="D63" s="70"/>
      <c r="E63" s="66"/>
      <c r="F63" s="66"/>
      <c r="G63" s="66"/>
      <c r="H63" s="66"/>
      <c r="J63" s="66"/>
      <c r="K63" s="66"/>
    </row>
    <row r="64" spans="1:11" ht="12.75">
      <c r="A64" s="66"/>
      <c r="B64" s="66"/>
      <c r="C64" s="66"/>
      <c r="D64" s="70"/>
      <c r="E64" s="66"/>
      <c r="F64" s="66"/>
      <c r="G64" s="66"/>
      <c r="H64" s="66"/>
      <c r="J64" s="66"/>
      <c r="K64" s="66"/>
    </row>
    <row r="65" spans="1:11" ht="12.75">
      <c r="A65" s="71"/>
      <c r="B65" s="66"/>
      <c r="C65" s="66"/>
      <c r="D65" s="70"/>
      <c r="E65" s="66"/>
      <c r="F65" s="66"/>
      <c r="G65" s="66"/>
      <c r="H65" s="66"/>
      <c r="J65" s="66"/>
      <c r="K65" s="66"/>
    </row>
    <row r="66" spans="1:11" ht="12.75">
      <c r="A66" s="66"/>
      <c r="B66" s="66"/>
      <c r="C66" s="66"/>
      <c r="D66" s="70"/>
      <c r="E66" s="66"/>
      <c r="F66" s="66"/>
      <c r="G66" s="66"/>
      <c r="H66" s="66"/>
      <c r="J66" s="66"/>
      <c r="K66" s="66"/>
    </row>
    <row r="67" spans="1:11" ht="12.75">
      <c r="A67" s="66"/>
      <c r="K67" s="66"/>
    </row>
    <row r="68" spans="1:11" ht="12.75">
      <c r="A68" s="66"/>
      <c r="K68" s="66"/>
    </row>
    <row r="69" spans="1:11" ht="12.75">
      <c r="A69" s="66"/>
      <c r="K69" s="66"/>
    </row>
    <row r="70" spans="1:11" ht="12.75">
      <c r="A70" s="71"/>
      <c r="K70" s="66"/>
    </row>
    <row r="71" spans="1:11" ht="12.75">
      <c r="A71" s="71"/>
      <c r="K71" s="66"/>
    </row>
    <row r="72" spans="1:11" ht="12.75">
      <c r="A72" s="66"/>
      <c r="K72" s="66"/>
    </row>
    <row r="73" ht="12.75">
      <c r="K73" s="66"/>
    </row>
    <row r="74" ht="12.75">
      <c r="K74" s="66"/>
    </row>
    <row r="75" ht="12.75">
      <c r="K75" s="66"/>
    </row>
  </sheetData>
  <printOptions horizontalCentered="1"/>
  <pageMargins left="0.6299212598425197" right="0.6299212598425197" top="1.1811023622047245" bottom="0.3937007874015748" header="0.5118110236220472" footer="0.5118110236220472"/>
  <pageSetup blackAndWhite="1" fitToHeight="0" horizontalDpi="300" verticalDpi="300" orientation="portrait" paperSize="9" scale="89" r:id="rId1"/>
  <headerFooter alignWithMargins="0">
    <oddHeader>&amp;C&amp;"Arial,Bold"&amp;14Hamlet Trust (Limited by Guarantee)
&amp;"Arial,Regular"&amp;12
&amp;"Arial,Bold"Notes to the Financial Statements 
For the year ended 31 December 2003</oddHeader>
    <oddFooter xml:space="preserve">&amp;R&amp;"Arial,Bold"Page:8 </oddFooter>
  </headerFooter>
  <rowBreaks count="1" manualBreakCount="1">
    <brk id="55" max="65535" man="1"/>
  </rowBreaks>
</worksheet>
</file>

<file path=xl/worksheets/sheet11.xml><?xml version="1.0" encoding="utf-8"?>
<worksheet xmlns="http://schemas.openxmlformats.org/spreadsheetml/2006/main" xmlns:r="http://schemas.openxmlformats.org/officeDocument/2006/relationships">
  <dimension ref="A4:M78"/>
  <sheetViews>
    <sheetView showGridLines="0" view="pageBreakPreview" zoomScaleNormal="75" zoomScaleSheetLayoutView="100" workbookViewId="0" topLeftCell="A1">
      <selection activeCell="A1" sqref="A1"/>
    </sheetView>
  </sheetViews>
  <sheetFormatPr defaultColWidth="9.140625" defaultRowHeight="12.75"/>
  <cols>
    <col min="1" max="1" width="3.7109375" style="58" customWidth="1"/>
    <col min="2" max="2" width="17.421875" style="59" customWidth="1"/>
    <col min="3" max="3" width="18.57421875" style="59" customWidth="1"/>
    <col min="4" max="4" width="10.57421875" style="59" customWidth="1"/>
    <col min="5" max="5" width="9.7109375" style="59" customWidth="1"/>
    <col min="6" max="6" width="2.8515625" style="59" customWidth="1"/>
    <col min="7" max="7" width="10.7109375" style="59" customWidth="1"/>
    <col min="8" max="8" width="3.7109375" style="59" customWidth="1"/>
    <col min="9" max="9" width="10.7109375" style="59" customWidth="1"/>
    <col min="10" max="10" width="3.7109375" style="59" customWidth="1"/>
    <col min="11" max="11" width="7.28125" style="59" customWidth="1"/>
    <col min="12" max="16384" width="9.140625" style="59" customWidth="1"/>
  </cols>
  <sheetData>
    <row r="4" spans="1:13" ht="15" customHeight="1">
      <c r="A4" s="37" t="s">
        <v>137</v>
      </c>
      <c r="B4" s="33" t="s">
        <v>138</v>
      </c>
      <c r="C4" s="3"/>
      <c r="D4" s="3"/>
      <c r="F4" s="35"/>
      <c r="G4" s="74" t="s">
        <v>319</v>
      </c>
      <c r="H4" s="35"/>
      <c r="I4" s="74" t="s">
        <v>293</v>
      </c>
      <c r="J4" s="2"/>
      <c r="M4" s="66"/>
    </row>
    <row r="5" spans="1:13" ht="12.75">
      <c r="A5" s="33"/>
      <c r="B5" s="33"/>
      <c r="C5" s="34"/>
      <c r="D5" s="8"/>
      <c r="F5" s="35"/>
      <c r="G5" s="5" t="s">
        <v>139</v>
      </c>
      <c r="H5" s="94"/>
      <c r="I5" s="5" t="s">
        <v>139</v>
      </c>
      <c r="J5" s="6"/>
      <c r="M5" s="66"/>
    </row>
    <row r="6" spans="1:13" ht="12.75">
      <c r="A6" s="104"/>
      <c r="B6" s="34" t="s">
        <v>280</v>
      </c>
      <c r="C6" s="34"/>
      <c r="D6" s="34"/>
      <c r="F6" s="35"/>
      <c r="G6" s="3">
        <f>+G8-G7</f>
        <v>46934</v>
      </c>
      <c r="H6" s="35"/>
      <c r="I6" s="59">
        <v>50856</v>
      </c>
      <c r="J6" s="6"/>
      <c r="M6" s="66"/>
    </row>
    <row r="7" spans="1:13" ht="12.75">
      <c r="A7" s="34"/>
      <c r="B7" s="34" t="s">
        <v>140</v>
      </c>
      <c r="C7" s="34"/>
      <c r="D7" s="34"/>
      <c r="F7" s="35"/>
      <c r="G7" s="3">
        <v>4609</v>
      </c>
      <c r="H7" s="35"/>
      <c r="I7" s="59">
        <v>4376</v>
      </c>
      <c r="J7" s="6"/>
      <c r="M7" s="66"/>
    </row>
    <row r="8" spans="1:13" ht="13.5" thickBot="1">
      <c r="A8" s="34"/>
      <c r="B8" s="34"/>
      <c r="C8" s="34"/>
      <c r="D8" s="8"/>
      <c r="F8" s="35"/>
      <c r="G8" s="50">
        <f>'Page 8'!I41</f>
        <v>51543</v>
      </c>
      <c r="H8" s="35"/>
      <c r="I8" s="105">
        <f>SUM(I6:I7)</f>
        <v>55232</v>
      </c>
      <c r="J8" s="6"/>
      <c r="L8" s="66"/>
      <c r="M8" s="66"/>
    </row>
    <row r="9" spans="1:13" ht="9" customHeight="1" thickTop="1">
      <c r="A9" s="34"/>
      <c r="B9" s="34"/>
      <c r="C9" s="34"/>
      <c r="D9" s="8"/>
      <c r="E9" s="62"/>
      <c r="F9" s="35"/>
      <c r="H9" s="35"/>
      <c r="I9" s="62"/>
      <c r="J9" s="6"/>
      <c r="L9" s="66"/>
      <c r="M9" s="66"/>
    </row>
    <row r="10" spans="1:13" ht="12.75">
      <c r="A10" s="122"/>
      <c r="B10" s="158" t="s">
        <v>411</v>
      </c>
      <c r="C10" s="157"/>
      <c r="D10" s="157"/>
      <c r="E10" s="157"/>
      <c r="F10" s="157"/>
      <c r="G10" s="157"/>
      <c r="H10" s="157"/>
      <c r="I10" s="157"/>
      <c r="J10" s="2"/>
      <c r="L10" s="66"/>
      <c r="M10" s="66"/>
    </row>
    <row r="11" spans="1:13" ht="12.75">
      <c r="A11" s="122"/>
      <c r="B11" s="157" t="s">
        <v>324</v>
      </c>
      <c r="C11" s="157"/>
      <c r="D11" s="157"/>
      <c r="E11" s="157"/>
      <c r="F11" s="157"/>
      <c r="G11" s="157"/>
      <c r="H11" s="157"/>
      <c r="I11" s="157"/>
      <c r="J11" s="2"/>
      <c r="L11" s="66"/>
      <c r="M11" s="66"/>
    </row>
    <row r="12" spans="1:13" ht="12.75">
      <c r="A12" s="122"/>
      <c r="B12" s="26"/>
      <c r="C12" s="26"/>
      <c r="D12" s="26"/>
      <c r="E12" s="26"/>
      <c r="F12" s="26"/>
      <c r="G12" s="26"/>
      <c r="H12" s="26"/>
      <c r="I12" s="26"/>
      <c r="J12" s="2"/>
      <c r="L12" s="66"/>
      <c r="M12" s="66"/>
    </row>
    <row r="13" spans="2:3" s="2" customFormat="1" ht="12.75" customHeight="1">
      <c r="B13" s="2" t="s">
        <v>407</v>
      </c>
      <c r="C13" s="133"/>
    </row>
    <row r="14" s="2" customFormat="1" ht="12.75" customHeight="1">
      <c r="B14" s="2" t="s">
        <v>292</v>
      </c>
    </row>
    <row r="15" spans="1:13" ht="9" customHeight="1">
      <c r="A15" s="122"/>
      <c r="B15" s="34"/>
      <c r="C15" s="34"/>
      <c r="D15" s="8"/>
      <c r="E15" s="35"/>
      <c r="F15" s="35"/>
      <c r="G15" s="6"/>
      <c r="H15" s="3"/>
      <c r="I15" s="35"/>
      <c r="J15" s="2"/>
      <c r="L15" s="59" t="s">
        <v>27</v>
      </c>
      <c r="M15" s="66"/>
    </row>
    <row r="16" spans="1:13" ht="9.75" customHeight="1">
      <c r="A16" s="66"/>
      <c r="B16" s="66"/>
      <c r="C16" s="66"/>
      <c r="D16" s="70"/>
      <c r="I16" s="66"/>
      <c r="J16" s="66"/>
      <c r="L16" s="66"/>
      <c r="M16" s="66"/>
    </row>
    <row r="17" spans="1:13" ht="12.75">
      <c r="A17" s="37" t="s">
        <v>141</v>
      </c>
      <c r="B17" s="33" t="s">
        <v>142</v>
      </c>
      <c r="C17" s="35"/>
      <c r="D17" s="35"/>
      <c r="E17" s="35"/>
      <c r="F17" s="94"/>
      <c r="G17" s="123" t="s">
        <v>319</v>
      </c>
      <c r="H17" s="94"/>
      <c r="I17" s="123" t="s">
        <v>293</v>
      </c>
      <c r="J17" s="66"/>
      <c r="L17" s="66"/>
      <c r="M17" s="66"/>
    </row>
    <row r="18" spans="1:13" ht="12.75" customHeight="1">
      <c r="A18" s="37"/>
      <c r="B18" s="35" t="s">
        <v>408</v>
      </c>
      <c r="C18" s="35"/>
      <c r="D18" s="35"/>
      <c r="E18" s="35"/>
      <c r="F18" s="94"/>
      <c r="G18" s="94" t="s">
        <v>70</v>
      </c>
      <c r="H18" s="94"/>
      <c r="I18" s="94" t="s">
        <v>70</v>
      </c>
      <c r="J18" s="66"/>
      <c r="L18" s="66"/>
      <c r="M18" s="66"/>
    </row>
    <row r="19" spans="1:13" ht="12.75" customHeight="1">
      <c r="A19" s="37"/>
      <c r="B19" s="59" t="s">
        <v>409</v>
      </c>
      <c r="C19" s="35"/>
      <c r="D19" s="35"/>
      <c r="E19" s="35"/>
      <c r="F19" s="94"/>
      <c r="G19" s="94"/>
      <c r="H19" s="94"/>
      <c r="I19" s="94"/>
      <c r="J19" s="66"/>
      <c r="L19" s="66"/>
      <c r="M19" s="66"/>
    </row>
    <row r="20" spans="1:13" ht="12.75" customHeight="1">
      <c r="A20" s="37"/>
      <c r="C20" s="35"/>
      <c r="D20" s="35"/>
      <c r="E20" s="35"/>
      <c r="F20" s="35"/>
      <c r="G20" s="35"/>
      <c r="H20" s="35"/>
      <c r="I20" s="35"/>
      <c r="J20" s="66"/>
      <c r="L20" s="66"/>
      <c r="M20" s="66"/>
    </row>
    <row r="21" spans="1:13" ht="12" customHeight="1">
      <c r="A21" s="37"/>
      <c r="B21" s="91" t="s">
        <v>229</v>
      </c>
      <c r="C21" s="91" t="s">
        <v>230</v>
      </c>
      <c r="D21" s="35"/>
      <c r="E21" s="35"/>
      <c r="F21" s="35"/>
      <c r="G21" s="91"/>
      <c r="H21" s="91"/>
      <c r="I21" s="91"/>
      <c r="J21" s="66"/>
      <c r="L21" s="66"/>
      <c r="M21" s="66"/>
    </row>
    <row r="22" spans="1:13" ht="7.5" customHeight="1">
      <c r="A22" s="37"/>
      <c r="B22" s="35"/>
      <c r="C22" s="35"/>
      <c r="D22" s="35"/>
      <c r="E22" s="35"/>
      <c r="F22" s="35"/>
      <c r="G22" s="128"/>
      <c r="H22" s="128"/>
      <c r="I22" s="128"/>
      <c r="J22" s="66"/>
      <c r="L22" s="66"/>
      <c r="M22" s="66"/>
    </row>
    <row r="23" spans="1:13" ht="12" customHeight="1">
      <c r="A23" s="37"/>
      <c r="B23" s="91" t="s">
        <v>254</v>
      </c>
      <c r="C23" s="35" t="s">
        <v>299</v>
      </c>
      <c r="D23" s="35"/>
      <c r="E23" s="35"/>
      <c r="F23" s="35"/>
      <c r="G23" s="128">
        <v>0</v>
      </c>
      <c r="H23" s="128"/>
      <c r="I23" s="128">
        <v>1699</v>
      </c>
      <c r="J23" s="66"/>
      <c r="L23" s="66"/>
      <c r="M23" s="66"/>
    </row>
    <row r="24" spans="1:13" ht="12" customHeight="1">
      <c r="A24" s="37"/>
      <c r="B24" s="35"/>
      <c r="C24" s="35"/>
      <c r="D24" s="35"/>
      <c r="E24" s="35"/>
      <c r="F24" s="35"/>
      <c r="G24" s="128"/>
      <c r="H24" s="128"/>
      <c r="I24" s="128"/>
      <c r="J24" s="66"/>
      <c r="L24" s="66"/>
      <c r="M24" s="66"/>
    </row>
    <row r="25" spans="1:13" ht="12" customHeight="1">
      <c r="A25" s="37"/>
      <c r="B25" s="91" t="s">
        <v>281</v>
      </c>
      <c r="C25" s="35" t="s">
        <v>377</v>
      </c>
      <c r="D25" s="35"/>
      <c r="E25" s="35"/>
      <c r="F25" s="35"/>
      <c r="G25" s="129">
        <v>4000</v>
      </c>
      <c r="H25" s="128"/>
      <c r="I25" s="129">
        <v>0</v>
      </c>
      <c r="J25" s="66"/>
      <c r="L25" s="66"/>
      <c r="M25" s="66"/>
    </row>
    <row r="26" spans="1:13" ht="12" customHeight="1">
      <c r="A26" s="37"/>
      <c r="B26" s="91"/>
      <c r="C26" s="35" t="s">
        <v>304</v>
      </c>
      <c r="D26" s="35"/>
      <c r="E26" s="35"/>
      <c r="F26" s="35"/>
      <c r="G26" s="129">
        <v>5214</v>
      </c>
      <c r="H26" s="128"/>
      <c r="I26" s="129">
        <f>2723-335</f>
        <v>2388</v>
      </c>
      <c r="J26" s="66"/>
      <c r="L26" s="66"/>
      <c r="M26" s="66"/>
    </row>
    <row r="27" spans="1:13" ht="12" customHeight="1">
      <c r="A27" s="37"/>
      <c r="B27" s="91"/>
      <c r="C27" s="35" t="s">
        <v>378</v>
      </c>
      <c r="D27" s="35"/>
      <c r="E27" s="35"/>
      <c r="F27" s="35"/>
      <c r="G27" s="129">
        <v>470</v>
      </c>
      <c r="H27" s="128"/>
      <c r="I27" s="129">
        <v>0</v>
      </c>
      <c r="J27" s="66"/>
      <c r="L27" s="66"/>
      <c r="M27" s="66"/>
    </row>
    <row r="28" spans="1:13" ht="12" customHeight="1">
      <c r="A28" s="37"/>
      <c r="B28" s="91"/>
      <c r="C28" s="35" t="s">
        <v>301</v>
      </c>
      <c r="D28" s="35"/>
      <c r="E28" s="35"/>
      <c r="F28" s="35"/>
      <c r="G28" s="129">
        <v>0</v>
      </c>
      <c r="H28" s="128"/>
      <c r="I28" s="129">
        <v>2000</v>
      </c>
      <c r="J28" s="66"/>
      <c r="L28" s="66"/>
      <c r="M28" s="66"/>
    </row>
    <row r="29" spans="1:13" ht="12" customHeight="1">
      <c r="A29" s="37"/>
      <c r="C29" s="35"/>
      <c r="D29" s="35"/>
      <c r="E29" s="35"/>
      <c r="F29" s="35"/>
      <c r="G29" s="128"/>
      <c r="H29" s="128"/>
      <c r="I29" s="128"/>
      <c r="J29" s="66"/>
      <c r="L29" s="66"/>
      <c r="M29" s="66"/>
    </row>
    <row r="30" spans="1:13" ht="12" customHeight="1">
      <c r="A30" s="37"/>
      <c r="B30" s="91" t="s">
        <v>182</v>
      </c>
      <c r="C30" s="35" t="s">
        <v>300</v>
      </c>
      <c r="D30" s="35"/>
      <c r="E30" s="35"/>
      <c r="F30" s="35"/>
      <c r="G30" s="128">
        <v>0</v>
      </c>
      <c r="H30" s="128"/>
      <c r="I30" s="128">
        <v>1320</v>
      </c>
      <c r="M30" s="66"/>
    </row>
    <row r="31" spans="1:13" ht="12" customHeight="1">
      <c r="A31" s="37"/>
      <c r="B31" s="91"/>
      <c r="C31" s="35" t="s">
        <v>379</v>
      </c>
      <c r="D31" s="35"/>
      <c r="E31" s="35"/>
      <c r="F31" s="35"/>
      <c r="G31" s="128">
        <v>3836</v>
      </c>
      <c r="H31" s="128"/>
      <c r="I31" s="128">
        <v>0</v>
      </c>
      <c r="M31" s="66"/>
    </row>
    <row r="32" spans="1:13" ht="12" customHeight="1">
      <c r="A32" s="37"/>
      <c r="C32" s="35"/>
      <c r="D32" s="35"/>
      <c r="E32" s="35"/>
      <c r="F32" s="35"/>
      <c r="G32" s="128"/>
      <c r="H32" s="128"/>
      <c r="I32" s="128"/>
      <c r="M32" s="66"/>
    </row>
    <row r="33" spans="1:13" ht="12" customHeight="1">
      <c r="A33" s="37"/>
      <c r="B33" s="91" t="s">
        <v>143</v>
      </c>
      <c r="C33" s="35" t="s">
        <v>202</v>
      </c>
      <c r="D33" s="35"/>
      <c r="E33" s="35"/>
      <c r="F33" s="35"/>
      <c r="G33" s="129">
        <v>1250</v>
      </c>
      <c r="H33" s="128"/>
      <c r="I33" s="129">
        <v>2157</v>
      </c>
      <c r="M33" s="66"/>
    </row>
    <row r="34" spans="1:13" ht="12" customHeight="1">
      <c r="A34" s="37"/>
      <c r="C34" s="35" t="s">
        <v>309</v>
      </c>
      <c r="D34" s="35"/>
      <c r="E34" s="35"/>
      <c r="F34" s="35"/>
      <c r="G34" s="129">
        <v>0</v>
      </c>
      <c r="H34" s="128"/>
      <c r="I34" s="129">
        <v>3290</v>
      </c>
      <c r="M34" s="66"/>
    </row>
    <row r="35" spans="1:13" ht="12" customHeight="1">
      <c r="A35" s="37"/>
      <c r="C35" s="35"/>
      <c r="D35" s="35"/>
      <c r="E35" s="35"/>
      <c r="F35" s="35"/>
      <c r="G35" s="128"/>
      <c r="H35" s="128"/>
      <c r="I35" s="128"/>
      <c r="M35" s="66"/>
    </row>
    <row r="36" spans="1:13" ht="12" customHeight="1">
      <c r="A36" s="1"/>
      <c r="B36" s="91" t="s">
        <v>144</v>
      </c>
      <c r="C36" s="35" t="s">
        <v>192</v>
      </c>
      <c r="D36" s="35"/>
      <c r="E36" s="35"/>
      <c r="F36" s="35"/>
      <c r="G36" s="128">
        <v>3716</v>
      </c>
      <c r="H36" s="128"/>
      <c r="I36" s="128">
        <f>3194-2260</f>
        <v>934</v>
      </c>
      <c r="M36" s="66"/>
    </row>
    <row r="37" spans="1:13" ht="12" customHeight="1">
      <c r="A37" s="1"/>
      <c r="B37" s="91"/>
      <c r="C37" s="35" t="s">
        <v>310</v>
      </c>
      <c r="D37" s="35"/>
      <c r="E37" s="35"/>
      <c r="F37" s="35"/>
      <c r="G37" s="128">
        <v>0</v>
      </c>
      <c r="H37" s="128"/>
      <c r="I37" s="128">
        <v>1652</v>
      </c>
      <c r="M37" s="66"/>
    </row>
    <row r="38" spans="1:13" ht="12" customHeight="1">
      <c r="A38" s="1"/>
      <c r="B38" s="91"/>
      <c r="C38" s="35" t="s">
        <v>382</v>
      </c>
      <c r="D38" s="35"/>
      <c r="E38" s="35"/>
      <c r="F38" s="35"/>
      <c r="G38" s="128">
        <v>4444</v>
      </c>
      <c r="H38" s="128"/>
      <c r="I38" s="128">
        <v>0</v>
      </c>
      <c r="M38" s="66"/>
    </row>
    <row r="39" spans="1:13" ht="12" customHeight="1">
      <c r="A39" s="1"/>
      <c r="B39" s="91"/>
      <c r="C39" s="35" t="s">
        <v>381</v>
      </c>
      <c r="D39" s="35"/>
      <c r="E39" s="35"/>
      <c r="F39" s="35"/>
      <c r="G39" s="128">
        <v>1417</v>
      </c>
      <c r="H39" s="128"/>
      <c r="I39" s="128">
        <v>0</v>
      </c>
      <c r="M39" s="66"/>
    </row>
    <row r="40" spans="1:9" ht="12" customHeight="1">
      <c r="A40" s="35"/>
      <c r="C40" s="35" t="s">
        <v>380</v>
      </c>
      <c r="D40" s="35"/>
      <c r="E40" s="35"/>
      <c r="F40" s="35"/>
      <c r="G40" s="129">
        <v>3485</v>
      </c>
      <c r="H40" s="130"/>
      <c r="I40" s="129">
        <v>0</v>
      </c>
    </row>
    <row r="41" spans="1:9" ht="12" customHeight="1">
      <c r="A41" s="35"/>
      <c r="C41" s="35"/>
      <c r="D41" s="35"/>
      <c r="E41" s="35"/>
      <c r="F41" s="35"/>
      <c r="G41" s="128"/>
      <c r="H41" s="128"/>
      <c r="I41" s="128"/>
    </row>
    <row r="42" spans="1:9" ht="12" customHeight="1">
      <c r="A42" s="35"/>
      <c r="B42" s="91" t="s">
        <v>215</v>
      </c>
      <c r="C42" s="35" t="s">
        <v>213</v>
      </c>
      <c r="D42" s="35"/>
      <c r="E42" s="35"/>
      <c r="F42" s="35"/>
      <c r="G42" s="128">
        <v>5379</v>
      </c>
      <c r="H42" s="130"/>
      <c r="I42" s="128">
        <f>6147+1006</f>
        <v>7153</v>
      </c>
    </row>
    <row r="43" spans="1:9" ht="12" customHeight="1">
      <c r="A43" s="35"/>
      <c r="B43" s="91"/>
      <c r="C43" s="35" t="s">
        <v>252</v>
      </c>
      <c r="D43" s="35"/>
      <c r="E43" s="35"/>
      <c r="F43" s="35"/>
      <c r="G43" s="128">
        <v>1786</v>
      </c>
      <c r="H43" s="130"/>
      <c r="I43" s="128">
        <v>0</v>
      </c>
    </row>
    <row r="44" spans="1:9" ht="12" customHeight="1">
      <c r="A44" s="35"/>
      <c r="B44" s="91"/>
      <c r="C44" s="35"/>
      <c r="D44" s="35"/>
      <c r="E44" s="35"/>
      <c r="F44" s="35"/>
      <c r="G44" s="128"/>
      <c r="H44" s="130"/>
      <c r="I44" s="128"/>
    </row>
    <row r="45" spans="1:9" ht="12" customHeight="1">
      <c r="A45" s="35"/>
      <c r="B45" s="91" t="s">
        <v>306</v>
      </c>
      <c r="C45" s="35" t="s">
        <v>307</v>
      </c>
      <c r="D45" s="35"/>
      <c r="E45" s="35"/>
      <c r="F45" s="35"/>
      <c r="G45" s="128">
        <v>0</v>
      </c>
      <c r="H45" s="130"/>
      <c r="I45" s="128">
        <v>2452</v>
      </c>
    </row>
    <row r="46" spans="1:9" ht="12" customHeight="1">
      <c r="A46" s="35"/>
      <c r="C46" s="35" t="s">
        <v>308</v>
      </c>
      <c r="D46" s="35"/>
      <c r="E46" s="35"/>
      <c r="F46" s="35"/>
      <c r="G46" s="128">
        <v>0</v>
      </c>
      <c r="H46" s="128"/>
      <c r="I46" s="128">
        <v>2129</v>
      </c>
    </row>
    <row r="47" spans="1:9" ht="12" customHeight="1">
      <c r="A47" s="35"/>
      <c r="C47" s="35"/>
      <c r="D47" s="35"/>
      <c r="E47" s="35"/>
      <c r="F47" s="35"/>
      <c r="G47" s="128"/>
      <c r="H47" s="128"/>
      <c r="I47" s="128"/>
    </row>
    <row r="48" spans="1:9" ht="12" customHeight="1">
      <c r="A48" s="35"/>
      <c r="B48" s="91" t="s">
        <v>145</v>
      </c>
      <c r="C48" s="35" t="s">
        <v>250</v>
      </c>
      <c r="D48" s="35"/>
      <c r="E48" s="35"/>
      <c r="F48" s="35"/>
      <c r="G48" s="129">
        <v>3006</v>
      </c>
      <c r="H48" s="128"/>
      <c r="I48" s="129">
        <v>0</v>
      </c>
    </row>
    <row r="49" spans="1:9" ht="12" customHeight="1">
      <c r="A49" s="35"/>
      <c r="B49" s="91"/>
      <c r="C49" s="35" t="s">
        <v>305</v>
      </c>
      <c r="D49" s="35"/>
      <c r="E49" s="35"/>
      <c r="F49" s="35"/>
      <c r="G49" s="129">
        <v>0</v>
      </c>
      <c r="H49" s="128"/>
      <c r="I49" s="129">
        <f>3226+3226</f>
        <v>6452</v>
      </c>
    </row>
    <row r="50" spans="1:9" ht="12" customHeight="1">
      <c r="A50" s="35"/>
      <c r="C50" s="35"/>
      <c r="D50" s="35"/>
      <c r="E50" s="35"/>
      <c r="F50" s="35"/>
      <c r="G50" s="128"/>
      <c r="H50" s="128"/>
      <c r="I50" s="128"/>
    </row>
    <row r="51" spans="1:9" ht="12" customHeight="1">
      <c r="A51" s="35"/>
      <c r="B51" s="91" t="s">
        <v>146</v>
      </c>
      <c r="C51" s="35" t="s">
        <v>302</v>
      </c>
      <c r="D51" s="35"/>
      <c r="E51" s="35"/>
      <c r="F51" s="35"/>
      <c r="G51" s="128">
        <v>0</v>
      </c>
      <c r="H51" s="128"/>
      <c r="I51" s="128">
        <v>5723</v>
      </c>
    </row>
    <row r="52" spans="1:9" ht="12" customHeight="1">
      <c r="A52" s="35"/>
      <c r="C52" s="35" t="s">
        <v>383</v>
      </c>
      <c r="D52" s="35"/>
      <c r="E52" s="35"/>
      <c r="F52" s="35"/>
      <c r="G52" s="128">
        <v>3482</v>
      </c>
      <c r="H52" s="128"/>
      <c r="I52" s="128">
        <v>0</v>
      </c>
    </row>
    <row r="53" spans="1:9" ht="12" customHeight="1">
      <c r="A53" s="35"/>
      <c r="C53" s="35"/>
      <c r="D53" s="35"/>
      <c r="E53" s="35"/>
      <c r="F53" s="35"/>
      <c r="G53" s="128"/>
      <c r="H53" s="128"/>
      <c r="I53" s="128"/>
    </row>
    <row r="54" spans="1:9" ht="12" customHeight="1">
      <c r="A54" s="35"/>
      <c r="B54" s="91" t="s">
        <v>197</v>
      </c>
      <c r="C54" s="35" t="s">
        <v>198</v>
      </c>
      <c r="D54" s="35"/>
      <c r="E54" s="35"/>
      <c r="F54" s="35"/>
      <c r="G54" s="129">
        <v>0</v>
      </c>
      <c r="H54" s="131"/>
      <c r="I54" s="129">
        <v>6450</v>
      </c>
    </row>
    <row r="55" spans="1:9" ht="12" customHeight="1">
      <c r="A55" s="35"/>
      <c r="B55" s="91"/>
      <c r="C55" s="35" t="s">
        <v>303</v>
      </c>
      <c r="D55" s="35"/>
      <c r="E55" s="35"/>
      <c r="F55" s="35"/>
      <c r="G55" s="129">
        <v>0</v>
      </c>
      <c r="H55" s="131"/>
      <c r="I55" s="129">
        <v>2848</v>
      </c>
    </row>
    <row r="56" spans="1:9" ht="12" customHeight="1">
      <c r="A56" s="35"/>
      <c r="B56" s="91"/>
      <c r="C56" s="35" t="s">
        <v>251</v>
      </c>
      <c r="D56" s="35"/>
      <c r="E56" s="35"/>
      <c r="F56" s="35"/>
      <c r="G56" s="129">
        <f>1515+1429</f>
        <v>2944</v>
      </c>
      <c r="H56" s="131"/>
      <c r="I56" s="129">
        <v>0</v>
      </c>
    </row>
    <row r="57" spans="1:9" ht="12" customHeight="1">
      <c r="A57" s="35"/>
      <c r="B57" s="91"/>
      <c r="C57" s="35" t="s">
        <v>384</v>
      </c>
      <c r="D57" s="35"/>
      <c r="E57" s="35"/>
      <c r="F57" s="35"/>
      <c r="G57" s="129">
        <v>2917</v>
      </c>
      <c r="H57" s="131"/>
      <c r="I57" s="129">
        <v>0</v>
      </c>
    </row>
    <row r="58" spans="1:9" ht="12" customHeight="1">
      <c r="A58" s="35"/>
      <c r="C58" s="35"/>
      <c r="D58" s="35"/>
      <c r="E58" s="35"/>
      <c r="F58" s="35"/>
      <c r="G58" s="128"/>
      <c r="H58" s="128"/>
      <c r="I58" s="128"/>
    </row>
    <row r="59" spans="1:9" ht="12" customHeight="1">
      <c r="A59" s="35"/>
      <c r="B59" s="91" t="s">
        <v>147</v>
      </c>
      <c r="C59" s="35" t="s">
        <v>386</v>
      </c>
      <c r="D59" s="35"/>
      <c r="E59" s="35"/>
      <c r="F59" s="35"/>
      <c r="G59" s="129">
        <v>1419</v>
      </c>
      <c r="H59" s="131"/>
      <c r="I59" s="129">
        <v>0</v>
      </c>
    </row>
    <row r="60" spans="1:9" ht="12" customHeight="1">
      <c r="A60" s="35"/>
      <c r="C60" s="35" t="s">
        <v>212</v>
      </c>
      <c r="D60" s="35"/>
      <c r="E60" s="35"/>
      <c r="F60" s="35"/>
      <c r="G60" s="129">
        <v>5851</v>
      </c>
      <c r="H60" s="131"/>
      <c r="I60" s="129">
        <v>6380</v>
      </c>
    </row>
    <row r="61" spans="1:9" ht="12" customHeight="1">
      <c r="A61" s="35"/>
      <c r="C61" s="35" t="s">
        <v>388</v>
      </c>
      <c r="D61" s="35"/>
      <c r="E61" s="35"/>
      <c r="F61" s="35"/>
      <c r="G61" s="129">
        <v>2500</v>
      </c>
      <c r="H61" s="131"/>
      <c r="I61" s="129"/>
    </row>
    <row r="62" spans="1:9" ht="12" customHeight="1">
      <c r="A62" s="35"/>
      <c r="C62" s="35" t="s">
        <v>214</v>
      </c>
      <c r="D62" s="35"/>
      <c r="E62" s="35"/>
      <c r="F62" s="35"/>
      <c r="G62" s="129">
        <v>0</v>
      </c>
      <c r="H62" s="131"/>
      <c r="I62" s="129">
        <v>-2432</v>
      </c>
    </row>
    <row r="63" spans="1:9" ht="12" customHeight="1">
      <c r="A63" s="35"/>
      <c r="C63" s="35" t="s">
        <v>387</v>
      </c>
      <c r="D63" s="35"/>
      <c r="E63" s="35"/>
      <c r="F63" s="35"/>
      <c r="G63" s="129">
        <v>2083</v>
      </c>
      <c r="H63" s="131"/>
      <c r="I63" s="129"/>
    </row>
    <row r="64" spans="1:9" ht="12" customHeight="1">
      <c r="A64" s="35"/>
      <c r="C64" s="35"/>
      <c r="D64" s="35"/>
      <c r="E64" s="35"/>
      <c r="F64" s="35"/>
      <c r="G64" s="129"/>
      <c r="H64" s="131"/>
      <c r="I64" s="129"/>
    </row>
    <row r="65" spans="1:9" ht="12" customHeight="1">
      <c r="A65" s="35"/>
      <c r="C65" s="35"/>
      <c r="D65" s="35"/>
      <c r="E65" s="35"/>
      <c r="F65" s="35"/>
      <c r="G65" s="128"/>
      <c r="H65" s="128"/>
      <c r="I65" s="128"/>
    </row>
    <row r="66" spans="1:9" ht="12" customHeight="1">
      <c r="A66" s="35"/>
      <c r="B66" s="91" t="s">
        <v>203</v>
      </c>
      <c r="C66" s="35" t="s">
        <v>249</v>
      </c>
      <c r="D66" s="35"/>
      <c r="E66" s="35"/>
      <c r="F66" s="35"/>
      <c r="G66" s="129"/>
      <c r="H66" s="128"/>
      <c r="I66" s="129">
        <v>4195</v>
      </c>
    </row>
    <row r="67" spans="1:9" ht="12" customHeight="1">
      <c r="A67" s="35"/>
      <c r="B67" s="91"/>
      <c r="C67" s="35" t="s">
        <v>385</v>
      </c>
      <c r="D67" s="35"/>
      <c r="E67" s="35"/>
      <c r="F67" s="35"/>
      <c r="G67" s="129">
        <v>1190</v>
      </c>
      <c r="H67" s="128"/>
      <c r="I67" s="129">
        <v>0</v>
      </c>
    </row>
    <row r="68" spans="1:9" ht="13.5" customHeight="1" thickBot="1">
      <c r="A68" s="35"/>
      <c r="G68" s="132">
        <f>SUM(G21:G67)</f>
        <v>60389</v>
      </c>
      <c r="H68" s="128"/>
      <c r="I68" s="132">
        <f>SUM(I21:I67)</f>
        <v>56790</v>
      </c>
    </row>
    <row r="69" spans="1:9" ht="12" customHeight="1" thickTop="1">
      <c r="A69" s="35"/>
      <c r="G69" s="128"/>
      <c r="H69" s="128"/>
      <c r="I69" s="128"/>
    </row>
    <row r="70" spans="1:9" ht="12.75">
      <c r="A70" s="35"/>
      <c r="C70" s="35"/>
      <c r="D70" s="35"/>
      <c r="E70" s="35"/>
      <c r="F70" s="35"/>
      <c r="G70" s="129"/>
      <c r="H70" s="128"/>
      <c r="I70" s="128"/>
    </row>
    <row r="71" spans="1:9" ht="12.75">
      <c r="A71" s="91"/>
      <c r="C71" s="35"/>
      <c r="D71" s="35"/>
      <c r="E71" s="35"/>
      <c r="F71" s="35"/>
      <c r="G71" s="3"/>
      <c r="H71" s="15"/>
      <c r="I71" s="3"/>
    </row>
    <row r="72" spans="1:6" ht="12.75">
      <c r="A72" s="35"/>
      <c r="C72" s="35"/>
      <c r="D72" s="35"/>
      <c r="E72" s="35"/>
      <c r="F72" s="35"/>
    </row>
    <row r="73" ht="12.75">
      <c r="A73" s="35"/>
    </row>
    <row r="74" ht="12.75">
      <c r="A74" s="91"/>
    </row>
    <row r="75" ht="12.75">
      <c r="A75" s="35"/>
    </row>
    <row r="76" ht="12.75">
      <c r="A76" s="35"/>
    </row>
    <row r="77" ht="12.75">
      <c r="A77" s="35"/>
    </row>
    <row r="78" ht="12.75">
      <c r="A78" s="35"/>
    </row>
  </sheetData>
  <printOptions horizontalCentered="1"/>
  <pageMargins left="0.6299212598425197" right="0.6299212598425197" top="1.1811023622047245" bottom="0.3937007874015748" header="0.5118110236220472" footer="0.5118110236220472"/>
  <pageSetup blackAndWhite="1" fitToHeight="0" horizontalDpi="300" verticalDpi="300" orientation="portrait" paperSize="9" scale="83" r:id="rId1"/>
  <headerFooter alignWithMargins="0">
    <oddHeader>&amp;C&amp;"Arial,Bold"&amp;14Hamlet Trust (Limited by Guarantee)&amp;12
&amp;"Arial,Regular"&amp;10
&amp;"Arial,Bold"&amp;12Notes to the Financial Statements
For the year ended 31 December 2003</oddHeader>
    <oddFooter xml:space="preserve">&amp;R&amp;"Arial,Bold"Page:9 </oddFooter>
  </headerFooter>
</worksheet>
</file>

<file path=xl/worksheets/sheet12.xml><?xml version="1.0" encoding="utf-8"?>
<worksheet xmlns="http://schemas.openxmlformats.org/spreadsheetml/2006/main" xmlns:r="http://schemas.openxmlformats.org/officeDocument/2006/relationships">
  <dimension ref="A4:M51"/>
  <sheetViews>
    <sheetView showGridLines="0" view="pageBreakPreview" zoomScaleNormal="75" zoomScaleSheetLayoutView="100" workbookViewId="0" topLeftCell="A20">
      <selection activeCell="A1" sqref="A1"/>
    </sheetView>
  </sheetViews>
  <sheetFormatPr defaultColWidth="9.140625" defaultRowHeight="12.75"/>
  <cols>
    <col min="1" max="1" width="3.57421875" style="1" customWidth="1"/>
    <col min="2" max="2" width="23.140625" style="2" customWidth="1"/>
    <col min="3" max="3" width="5.421875" style="3" customWidth="1"/>
    <col min="4" max="4" width="3.57421875" style="3" customWidth="1"/>
    <col min="5" max="5" width="7.57421875" style="3" customWidth="1"/>
    <col min="6" max="6" width="4.421875" style="3" customWidth="1"/>
    <col min="7" max="7" width="10.7109375" style="3" customWidth="1"/>
    <col min="8" max="8" width="3.7109375" style="3" customWidth="1"/>
    <col min="9" max="9" width="10.7109375" style="3" customWidth="1"/>
    <col min="10" max="10" width="3.7109375" style="2" customWidth="1"/>
    <col min="11" max="11" width="10.7109375" style="2" customWidth="1"/>
    <col min="12" max="16384" width="9.140625" style="2" customWidth="1"/>
  </cols>
  <sheetData>
    <row r="1" ht="13.5" customHeight="1"/>
    <row r="2" ht="13.5" customHeight="1"/>
    <row r="3" ht="13.5" customHeight="1"/>
    <row r="4" spans="1:11" ht="13.5" customHeight="1">
      <c r="A4" s="4" t="s">
        <v>148</v>
      </c>
      <c r="B4" s="5" t="s">
        <v>149</v>
      </c>
      <c r="C4" s="6"/>
      <c r="D4" s="7"/>
      <c r="E4" s="8"/>
      <c r="F4" s="8"/>
      <c r="G4" s="9" t="s">
        <v>150</v>
      </c>
      <c r="H4" s="5"/>
      <c r="I4" s="9" t="s">
        <v>151</v>
      </c>
      <c r="J4" s="5"/>
      <c r="K4" s="9" t="s">
        <v>152</v>
      </c>
    </row>
    <row r="5" spans="1:11" ht="13.5" customHeight="1">
      <c r="A5" s="6"/>
      <c r="B5" s="9"/>
      <c r="C5" s="6"/>
      <c r="D5" s="7"/>
      <c r="E5" s="10"/>
      <c r="F5" s="8"/>
      <c r="G5" s="9" t="s">
        <v>153</v>
      </c>
      <c r="H5" s="5"/>
      <c r="I5" s="9" t="s">
        <v>154</v>
      </c>
      <c r="J5" s="5"/>
      <c r="K5" s="9"/>
    </row>
    <row r="6" spans="1:11" ht="13.5" customHeight="1">
      <c r="A6" s="5"/>
      <c r="C6" s="5"/>
      <c r="D6" s="7"/>
      <c r="E6" s="11"/>
      <c r="F6" s="11"/>
      <c r="G6" s="12" t="s">
        <v>70</v>
      </c>
      <c r="H6" s="5"/>
      <c r="I6" s="9" t="s">
        <v>70</v>
      </c>
      <c r="J6" s="5"/>
      <c r="K6" s="9" t="s">
        <v>70</v>
      </c>
    </row>
    <row r="7" spans="1:11" ht="13.5" customHeight="1">
      <c r="A7" s="5"/>
      <c r="B7" s="5" t="s">
        <v>200</v>
      </c>
      <c r="C7" s="5"/>
      <c r="D7" s="7"/>
      <c r="E7" s="11"/>
      <c r="F7" s="11"/>
      <c r="G7" s="12"/>
      <c r="H7" s="5"/>
      <c r="I7" s="9"/>
      <c r="J7" s="5"/>
      <c r="K7" s="9"/>
    </row>
    <row r="8" spans="1:11" ht="13.5" customHeight="1">
      <c r="A8" s="5"/>
      <c r="B8" s="6" t="s">
        <v>321</v>
      </c>
      <c r="C8" s="5"/>
      <c r="D8" s="7"/>
      <c r="E8" s="11"/>
      <c r="F8" s="11"/>
      <c r="G8" s="13">
        <f>52640+1</f>
        <v>52641</v>
      </c>
      <c r="H8" s="14"/>
      <c r="I8" s="14">
        <f>16047</f>
        <v>16047</v>
      </c>
      <c r="J8" s="14"/>
      <c r="K8" s="14">
        <f>G8+I8</f>
        <v>68688</v>
      </c>
    </row>
    <row r="9" spans="1:11" ht="13.5" customHeight="1">
      <c r="A9" s="5"/>
      <c r="B9" s="6" t="s">
        <v>320</v>
      </c>
      <c r="C9" s="5"/>
      <c r="D9" s="7"/>
      <c r="E9" s="11"/>
      <c r="F9" s="11"/>
      <c r="G9" s="13">
        <f>-52640-1</f>
        <v>-52641</v>
      </c>
      <c r="H9" s="14"/>
      <c r="I9" s="14">
        <v>0</v>
      </c>
      <c r="J9" s="14"/>
      <c r="K9" s="14">
        <f>G9+I9</f>
        <v>-52641</v>
      </c>
    </row>
    <row r="10" spans="1:11" ht="13.5" customHeight="1">
      <c r="A10" s="15"/>
      <c r="B10" s="6" t="s">
        <v>322</v>
      </c>
      <c r="C10" s="6"/>
      <c r="D10" s="8"/>
      <c r="E10" s="8"/>
      <c r="F10" s="8"/>
      <c r="G10" s="16">
        <f>SUM(G8:G9)</f>
        <v>0</v>
      </c>
      <c r="H10" s="17"/>
      <c r="I10" s="16">
        <f>SUM(I8:I9)</f>
        <v>16047</v>
      </c>
      <c r="J10" s="6"/>
      <c r="K10" s="16">
        <f>SUM(K8:K9)</f>
        <v>16047</v>
      </c>
    </row>
    <row r="11" spans="1:11" ht="13.5" customHeight="1">
      <c r="A11" s="15"/>
      <c r="B11" s="18"/>
      <c r="C11" s="6"/>
      <c r="D11" s="8"/>
      <c r="E11" s="8"/>
      <c r="F11" s="8"/>
      <c r="G11" s="19"/>
      <c r="H11" s="17"/>
      <c r="I11" s="6"/>
      <c r="J11" s="6"/>
      <c r="K11" s="6"/>
    </row>
    <row r="12" spans="1:11" s="20" customFormat="1" ht="13.5" customHeight="1">
      <c r="A12" s="15"/>
      <c r="B12" s="5" t="s">
        <v>155</v>
      </c>
      <c r="C12" s="5"/>
      <c r="D12" s="8"/>
      <c r="E12" s="8"/>
      <c r="F12" s="8"/>
      <c r="G12" s="17"/>
      <c r="H12" s="17"/>
      <c r="I12" s="14"/>
      <c r="J12" s="6"/>
      <c r="K12" s="6"/>
    </row>
    <row r="13" spans="1:11" ht="13.5" customHeight="1">
      <c r="A13" s="15"/>
      <c r="B13" s="6" t="s">
        <v>321</v>
      </c>
      <c r="C13" s="6"/>
      <c r="D13" s="8"/>
      <c r="E13" s="21"/>
      <c r="F13" s="8"/>
      <c r="G13" s="22">
        <v>8160</v>
      </c>
      <c r="H13" s="15"/>
      <c r="I13" s="6">
        <f>15892</f>
        <v>15892</v>
      </c>
      <c r="J13" s="6"/>
      <c r="K13" s="6">
        <f>SUM(E13:I13)</f>
        <v>24052</v>
      </c>
    </row>
    <row r="14" spans="1:11" s="20" customFormat="1" ht="13.5" customHeight="1">
      <c r="A14" s="15"/>
      <c r="B14" s="6" t="s">
        <v>184</v>
      </c>
      <c r="C14" s="6"/>
      <c r="D14" s="8"/>
      <c r="E14" s="8"/>
      <c r="F14" s="8"/>
      <c r="G14" s="15">
        <v>790</v>
      </c>
      <c r="H14" s="15"/>
      <c r="I14" s="6">
        <v>155</v>
      </c>
      <c r="J14" s="6"/>
      <c r="K14" s="17">
        <f>G14+I14</f>
        <v>945</v>
      </c>
    </row>
    <row r="15" spans="1:13" s="20" customFormat="1" ht="13.5" customHeight="1">
      <c r="A15" s="15"/>
      <c r="B15" s="6" t="s">
        <v>320</v>
      </c>
      <c r="C15" s="6"/>
      <c r="D15" s="8"/>
      <c r="E15" s="8"/>
      <c r="F15" s="8"/>
      <c r="G15" s="15">
        <v>-8950</v>
      </c>
      <c r="H15" s="15"/>
      <c r="I15" s="6"/>
      <c r="J15" s="6"/>
      <c r="K15" s="17">
        <f>G15+I15</f>
        <v>-8950</v>
      </c>
      <c r="M15" s="45"/>
    </row>
    <row r="16" spans="1:11" ht="13.5" customHeight="1">
      <c r="A16" s="15"/>
      <c r="B16" s="6" t="s">
        <v>322</v>
      </c>
      <c r="C16" s="6"/>
      <c r="D16" s="8"/>
      <c r="E16" s="8"/>
      <c r="F16" s="8"/>
      <c r="G16" s="16">
        <f>SUM(G13:G15)</f>
        <v>0</v>
      </c>
      <c r="H16" s="17"/>
      <c r="I16" s="16">
        <f>SUM(I13:I15)</f>
        <v>16047</v>
      </c>
      <c r="J16" s="17"/>
      <c r="K16" s="16">
        <f>SUM(K13:K15)</f>
        <v>16047</v>
      </c>
    </row>
    <row r="17" spans="1:11" ht="13.5" customHeight="1">
      <c r="A17" s="15"/>
      <c r="B17" s="6"/>
      <c r="C17" s="6"/>
      <c r="D17" s="8"/>
      <c r="E17" s="8"/>
      <c r="F17" s="8"/>
      <c r="G17" s="15"/>
      <c r="H17" s="15"/>
      <c r="I17" s="6"/>
      <c r="J17" s="6"/>
      <c r="K17" s="6"/>
    </row>
    <row r="18" spans="1:11" ht="13.5" customHeight="1">
      <c r="A18" s="15"/>
      <c r="B18" s="5" t="s">
        <v>156</v>
      </c>
      <c r="C18" s="5"/>
      <c r="D18" s="8"/>
      <c r="E18" s="8"/>
      <c r="F18" s="8"/>
      <c r="G18" s="6"/>
      <c r="H18" s="6"/>
      <c r="I18" s="6"/>
      <c r="J18" s="6"/>
      <c r="K18" s="6"/>
    </row>
    <row r="19" spans="1:11" ht="13.5" customHeight="1" thickBot="1">
      <c r="A19" s="15"/>
      <c r="B19" s="6" t="s">
        <v>322</v>
      </c>
      <c r="C19" s="6"/>
      <c r="D19" s="8"/>
      <c r="E19" s="8"/>
      <c r="F19" s="8"/>
      <c r="G19" s="24">
        <f>G10-G16</f>
        <v>0</v>
      </c>
      <c r="H19" s="6"/>
      <c r="I19" s="24">
        <f>I10-I16</f>
        <v>0</v>
      </c>
      <c r="J19" s="6"/>
      <c r="K19" s="24">
        <f>G19+I19</f>
        <v>0</v>
      </c>
    </row>
    <row r="20" spans="1:11" ht="13.5" customHeight="1" thickTop="1">
      <c r="A20" s="15"/>
      <c r="B20" s="6"/>
      <c r="C20" s="6"/>
      <c r="D20" s="8"/>
      <c r="E20" s="8"/>
      <c r="F20" s="8"/>
      <c r="G20" s="25"/>
      <c r="H20" s="6"/>
      <c r="I20" s="6"/>
      <c r="J20" s="6"/>
      <c r="K20" s="6"/>
    </row>
    <row r="21" spans="1:11" ht="13.5" customHeight="1" thickBot="1">
      <c r="A21" s="15"/>
      <c r="B21" s="6" t="s">
        <v>294</v>
      </c>
      <c r="C21" s="6"/>
      <c r="D21" s="8"/>
      <c r="E21" s="8"/>
      <c r="F21" s="8"/>
      <c r="G21" s="23">
        <f>G8-G13</f>
        <v>44481</v>
      </c>
      <c r="H21" s="6"/>
      <c r="I21" s="23">
        <f>I8-I13</f>
        <v>155</v>
      </c>
      <c r="J21" s="6"/>
      <c r="K21" s="23">
        <f>G21+I21</f>
        <v>44636</v>
      </c>
    </row>
    <row r="22" spans="1:11" ht="13.5" customHeight="1" thickTop="1">
      <c r="A22" s="5"/>
      <c r="B22" s="6"/>
      <c r="C22" s="6"/>
      <c r="D22" s="8"/>
      <c r="E22" s="8"/>
      <c r="F22" s="8"/>
      <c r="G22" s="6"/>
      <c r="H22" s="15"/>
      <c r="I22" s="6"/>
      <c r="J22" s="6"/>
      <c r="K22" s="6"/>
    </row>
    <row r="23" spans="1:11" ht="13.5" customHeight="1">
      <c r="A23" s="6"/>
      <c r="B23" s="156" t="s">
        <v>410</v>
      </c>
      <c r="C23" s="157"/>
      <c r="D23" s="157"/>
      <c r="E23" s="157"/>
      <c r="F23" s="157"/>
      <c r="G23" s="157"/>
      <c r="H23" s="157"/>
      <c r="I23" s="157"/>
      <c r="J23" s="157"/>
      <c r="K23" s="157"/>
    </row>
    <row r="24" spans="1:11" ht="13.5" customHeight="1">
      <c r="A24" s="6"/>
      <c r="B24" s="160" t="s">
        <v>419</v>
      </c>
      <c r="C24" s="157"/>
      <c r="D24" s="157"/>
      <c r="E24" s="157"/>
      <c r="F24" s="157"/>
      <c r="G24" s="157"/>
      <c r="H24" s="157"/>
      <c r="I24" s="157"/>
      <c r="J24" s="157"/>
      <c r="K24" s="157"/>
    </row>
    <row r="25" spans="1:11" ht="13.5" customHeight="1">
      <c r="A25" s="6"/>
      <c r="B25" s="6"/>
      <c r="C25" s="6"/>
      <c r="D25" s="8"/>
      <c r="E25" s="8"/>
      <c r="F25" s="8"/>
      <c r="G25" s="15"/>
      <c r="H25" s="15"/>
      <c r="I25" s="6"/>
      <c r="J25" s="6"/>
      <c r="K25" s="6"/>
    </row>
    <row r="26" spans="1:11" ht="13.5" customHeight="1">
      <c r="A26" s="6"/>
      <c r="B26" s="6"/>
      <c r="C26" s="6"/>
      <c r="D26" s="8"/>
      <c r="E26" s="8"/>
      <c r="F26" s="8"/>
      <c r="G26" s="15"/>
      <c r="H26" s="15"/>
      <c r="I26" s="6"/>
      <c r="J26" s="6"/>
      <c r="K26" s="6"/>
    </row>
    <row r="27" spans="1:11" ht="13.5" customHeight="1">
      <c r="A27" s="4" t="s">
        <v>157</v>
      </c>
      <c r="B27" s="5" t="s">
        <v>87</v>
      </c>
      <c r="C27" s="5"/>
      <c r="D27" s="7"/>
      <c r="E27" s="7"/>
      <c r="F27" s="7"/>
      <c r="G27" s="15"/>
      <c r="H27" s="27"/>
      <c r="I27" s="28" t="s">
        <v>319</v>
      </c>
      <c r="J27" s="5"/>
      <c r="K27" s="28" t="s">
        <v>293</v>
      </c>
    </row>
    <row r="28" spans="1:11" ht="13.5" customHeight="1">
      <c r="A28" s="29"/>
      <c r="B28" s="5"/>
      <c r="C28" s="5"/>
      <c r="D28" s="7"/>
      <c r="E28" s="7"/>
      <c r="F28" s="7"/>
      <c r="G28" s="15"/>
      <c r="H28" s="27"/>
      <c r="I28" s="9" t="s">
        <v>70</v>
      </c>
      <c r="J28" s="5"/>
      <c r="K28" s="9" t="s">
        <v>70</v>
      </c>
    </row>
    <row r="29" spans="1:11" ht="13.5" customHeight="1">
      <c r="A29" s="29"/>
      <c r="B29" s="6"/>
      <c r="C29" s="6"/>
      <c r="D29" s="8"/>
      <c r="E29" s="8"/>
      <c r="F29" s="8"/>
      <c r="G29" s="15"/>
      <c r="H29" s="15"/>
      <c r="I29" s="14"/>
      <c r="J29" s="14"/>
      <c r="K29" s="14"/>
    </row>
    <row r="30" spans="1:11" ht="13.5" customHeight="1">
      <c r="A30" s="30"/>
      <c r="B30" s="6" t="s">
        <v>158</v>
      </c>
      <c r="C30" s="6"/>
      <c r="D30" s="6"/>
      <c r="E30" s="8"/>
      <c r="F30" s="8"/>
      <c r="G30" s="15"/>
      <c r="H30" s="15"/>
      <c r="I30" s="15">
        <v>2000</v>
      </c>
      <c r="J30" s="14"/>
      <c r="K30" s="15">
        <v>2000</v>
      </c>
    </row>
    <row r="31" spans="1:11" ht="13.5" customHeight="1">
      <c r="A31" s="30"/>
      <c r="B31" s="6" t="s">
        <v>210</v>
      </c>
      <c r="C31" s="6"/>
      <c r="D31" s="6"/>
      <c r="E31" s="8"/>
      <c r="F31" s="8"/>
      <c r="G31" s="15"/>
      <c r="H31" s="15"/>
      <c r="I31" s="15">
        <v>353</v>
      </c>
      <c r="J31" s="14"/>
      <c r="K31" s="15">
        <v>0</v>
      </c>
    </row>
    <row r="32" spans="1:11" ht="13.5" customHeight="1">
      <c r="A32" s="31"/>
      <c r="B32" s="15" t="s">
        <v>185</v>
      </c>
      <c r="C32" s="6"/>
      <c r="D32" s="6"/>
      <c r="E32" s="8"/>
      <c r="F32" s="8"/>
      <c r="G32" s="15"/>
      <c r="H32" s="15"/>
      <c r="I32" s="15">
        <v>3030</v>
      </c>
      <c r="J32" s="14"/>
      <c r="K32" s="15">
        <v>23687</v>
      </c>
    </row>
    <row r="33" spans="1:11" ht="13.5" customHeight="1" thickBot="1">
      <c r="A33" s="31"/>
      <c r="B33" s="6"/>
      <c r="C33" s="6"/>
      <c r="D33" s="6"/>
      <c r="E33" s="8"/>
      <c r="F33" s="8"/>
      <c r="G33" s="15"/>
      <c r="H33" s="15"/>
      <c r="I33" s="32">
        <f>SUM(I30:I32)</f>
        <v>5383</v>
      </c>
      <c r="J33" s="14"/>
      <c r="K33" s="32">
        <f>SUM(K30:K32)</f>
        <v>25687</v>
      </c>
    </row>
    <row r="34" spans="1:11" ht="13.5" customHeight="1" thickTop="1">
      <c r="A34" s="31"/>
      <c r="B34" s="15"/>
      <c r="C34" s="15"/>
      <c r="D34" s="15"/>
      <c r="E34" s="15"/>
      <c r="F34" s="15"/>
      <c r="G34" s="15"/>
      <c r="H34" s="15"/>
      <c r="I34" s="15"/>
      <c r="J34" s="15"/>
      <c r="K34" s="15"/>
    </row>
    <row r="35" spans="1:11" ht="13.5" customHeight="1">
      <c r="A35" s="31"/>
      <c r="B35" s="15"/>
      <c r="C35" s="15"/>
      <c r="D35" s="15"/>
      <c r="E35" s="15"/>
      <c r="F35" s="15"/>
      <c r="G35" s="15"/>
      <c r="H35" s="15"/>
      <c r="I35" s="15"/>
      <c r="J35" s="15"/>
      <c r="K35" s="15"/>
    </row>
    <row r="36" spans="1:11" ht="13.5" customHeight="1">
      <c r="A36" s="29" t="s">
        <v>159</v>
      </c>
      <c r="B36" s="33" t="s">
        <v>160</v>
      </c>
      <c r="C36" s="34"/>
      <c r="D36" s="34"/>
      <c r="E36" s="8"/>
      <c r="F36" s="8"/>
      <c r="G36" s="35"/>
      <c r="H36" s="35"/>
      <c r="I36" s="6"/>
      <c r="K36" s="36"/>
    </row>
    <row r="37" ht="13.5" customHeight="1">
      <c r="K37" s="36"/>
    </row>
    <row r="38" spans="2:11" ht="13.5" customHeight="1">
      <c r="B38" s="2" t="s">
        <v>323</v>
      </c>
      <c r="K38" s="36"/>
    </row>
    <row r="39" spans="1:11" ht="13.5" customHeight="1">
      <c r="A39" s="35"/>
      <c r="B39" s="2" t="s">
        <v>420</v>
      </c>
      <c r="K39" s="36"/>
    </row>
    <row r="40" spans="1:11" ht="13.5" customHeight="1">
      <c r="A40" s="35"/>
      <c r="K40" s="36"/>
    </row>
    <row r="41" spans="1:11" ht="13.5" customHeight="1">
      <c r="A41" s="35"/>
      <c r="K41" s="36"/>
    </row>
    <row r="42" spans="1:11" ht="13.5" customHeight="1">
      <c r="A42" s="37" t="s">
        <v>161</v>
      </c>
      <c r="B42" s="20" t="s">
        <v>162</v>
      </c>
      <c r="G42" s="15"/>
      <c r="H42" s="38"/>
      <c r="I42" s="28" t="s">
        <v>319</v>
      </c>
      <c r="J42" s="5"/>
      <c r="K42" s="28" t="s">
        <v>293</v>
      </c>
    </row>
    <row r="43" spans="1:11" ht="13.5" customHeight="1">
      <c r="A43" s="37"/>
      <c r="B43" s="20" t="s">
        <v>163</v>
      </c>
      <c r="G43" s="15"/>
      <c r="H43" s="35"/>
      <c r="I43" s="40" t="s">
        <v>70</v>
      </c>
      <c r="J43" s="41"/>
      <c r="K43" s="40" t="s">
        <v>70</v>
      </c>
    </row>
    <row r="44" spans="2:11" ht="13.5" customHeight="1">
      <c r="B44" s="20"/>
      <c r="E44" s="42"/>
      <c r="G44" s="15"/>
      <c r="H44" s="15"/>
      <c r="I44" s="15"/>
      <c r="J44" s="15"/>
      <c r="K44" s="15"/>
    </row>
    <row r="45" spans="2:11" ht="13.5" customHeight="1">
      <c r="B45" s="2" t="s">
        <v>317</v>
      </c>
      <c r="E45" s="42"/>
      <c r="G45" s="15"/>
      <c r="H45" s="15"/>
      <c r="I45" s="15">
        <v>0</v>
      </c>
      <c r="J45" s="15"/>
      <c r="K45" s="15">
        <v>24240</v>
      </c>
    </row>
    <row r="46" spans="2:11" ht="13.5" customHeight="1">
      <c r="B46" s="2" t="s">
        <v>231</v>
      </c>
      <c r="G46" s="15"/>
      <c r="I46" s="15">
        <v>10491</v>
      </c>
      <c r="J46" s="41"/>
      <c r="K46" s="15">
        <f>6705+2958+2700</f>
        <v>12363</v>
      </c>
    </row>
    <row r="47" spans="2:11" ht="13.5" customHeight="1">
      <c r="B47" s="43" t="s">
        <v>186</v>
      </c>
      <c r="G47" s="15"/>
      <c r="I47" s="15">
        <v>20762</v>
      </c>
      <c r="K47" s="15">
        <v>35476</v>
      </c>
    </row>
    <row r="48" spans="2:11" ht="13.5" customHeight="1">
      <c r="B48" s="43" t="s">
        <v>282</v>
      </c>
      <c r="G48" s="15"/>
      <c r="I48" s="15">
        <v>11564</v>
      </c>
      <c r="K48" s="15">
        <v>6702</v>
      </c>
    </row>
    <row r="49" spans="2:11" ht="13.5" customHeight="1" thickBot="1">
      <c r="B49" s="43"/>
      <c r="G49" s="15"/>
      <c r="I49" s="32">
        <f>SUM(I45:I48)</f>
        <v>42817</v>
      </c>
      <c r="K49" s="32">
        <f>SUM(K45:K48)</f>
        <v>78781</v>
      </c>
    </row>
    <row r="50" spans="2:11" ht="13.5" customHeight="1" thickTop="1">
      <c r="B50" s="43"/>
      <c r="G50" s="15"/>
      <c r="K50" s="3"/>
    </row>
    <row r="51" spans="2:11" ht="13.5" customHeight="1">
      <c r="B51" s="43"/>
      <c r="G51" s="15"/>
      <c r="K51" s="3"/>
    </row>
    <row r="52" ht="13.5" customHeight="1"/>
    <row r="53" ht="13.5" customHeight="1"/>
  </sheetData>
  <printOptions horizontalCentered="1"/>
  <pageMargins left="0.6299212598425197" right="0.6299212598425197" top="1.1811023622047245" bottom="0.3937007874015748" header="0.5118110236220472" footer="0.5118110236220472"/>
  <pageSetup blackAndWhite="1" horizontalDpi="300" verticalDpi="300" orientation="portrait" paperSize="9" scale="89" r:id="rId1"/>
  <headerFooter alignWithMargins="0">
    <oddHeader>&amp;C&amp;"Arial,Bold"&amp;14Hamlet Trust (Limited by Guarantee)&amp;10
&amp;"Arial,Regular"
&amp;"Arial,Bold"&amp;12Notes to the Financial Statements
For the year ended 31 December 2003</oddHeader>
    <oddFooter xml:space="preserve">&amp;R&amp;"Arial,Bold"Page:10 </oddFooter>
  </headerFooter>
</worksheet>
</file>

<file path=xl/worksheets/sheet13.xml><?xml version="1.0" encoding="utf-8"?>
<worksheet xmlns="http://schemas.openxmlformats.org/spreadsheetml/2006/main" xmlns:r="http://schemas.openxmlformats.org/officeDocument/2006/relationships">
  <dimension ref="A4:P55"/>
  <sheetViews>
    <sheetView showGridLines="0" view="pageBreakPreview" zoomScaleSheetLayoutView="100" workbookViewId="0" topLeftCell="A13">
      <selection activeCell="A1" sqref="A1"/>
    </sheetView>
  </sheetViews>
  <sheetFormatPr defaultColWidth="9.140625" defaultRowHeight="12.75"/>
  <cols>
    <col min="1" max="1" width="3.7109375" style="15" customWidth="1"/>
    <col min="2" max="2" width="18.00390625" style="15" customWidth="1"/>
    <col min="3" max="3" width="2.7109375" style="15" customWidth="1"/>
    <col min="4" max="4" width="2.57421875" style="15" customWidth="1"/>
    <col min="5" max="5" width="10.140625" style="15" customWidth="1"/>
    <col min="6" max="6" width="2.57421875" style="15" customWidth="1"/>
    <col min="7" max="7" width="10.140625" style="15" customWidth="1"/>
    <col min="8" max="8" width="2.57421875" style="15" customWidth="1"/>
    <col min="9" max="9" width="10.140625" style="15" customWidth="1"/>
    <col min="10" max="10" width="2.57421875" style="15" customWidth="1"/>
    <col min="11" max="11" width="10.140625" style="15" customWidth="1"/>
    <col min="12" max="12" width="2.7109375" style="15" customWidth="1"/>
    <col min="13" max="13" width="10.140625" style="15" customWidth="1"/>
    <col min="14" max="14" width="2.7109375" style="15" customWidth="1"/>
    <col min="15" max="16384" width="9.140625" style="15" customWidth="1"/>
  </cols>
  <sheetData>
    <row r="1" ht="13.5" customHeight="1"/>
    <row r="2" ht="13.5" customHeight="1"/>
    <row r="3" ht="13.5" customHeight="1"/>
    <row r="4" spans="1:11" ht="13.5" customHeight="1">
      <c r="A4" s="6"/>
      <c r="B4" s="6"/>
      <c r="C4" s="6"/>
      <c r="D4" s="8"/>
      <c r="E4" s="7"/>
      <c r="F4" s="7"/>
      <c r="G4" s="27"/>
      <c r="H4" s="27"/>
      <c r="I4" s="5"/>
      <c r="J4" s="5"/>
      <c r="K4" s="5"/>
    </row>
    <row r="5" spans="1:16" ht="13.5" customHeight="1">
      <c r="A5" s="44" t="s">
        <v>164</v>
      </c>
      <c r="B5" s="45" t="s">
        <v>105</v>
      </c>
      <c r="C5" s="3"/>
      <c r="D5" s="3"/>
      <c r="E5" s="3"/>
      <c r="F5" s="3"/>
      <c r="G5" s="3"/>
      <c r="H5" s="17"/>
      <c r="J5" s="17"/>
      <c r="K5" s="17"/>
      <c r="L5" s="17"/>
      <c r="M5" s="3"/>
      <c r="N5" s="3"/>
      <c r="O5" s="3"/>
      <c r="P5" s="3"/>
    </row>
    <row r="6" spans="1:16" ht="13.5" customHeight="1">
      <c r="A6" s="45"/>
      <c r="B6" s="45"/>
      <c r="C6" s="3"/>
      <c r="D6" s="3"/>
      <c r="E6" s="3"/>
      <c r="F6" s="3"/>
      <c r="G6" s="3"/>
      <c r="H6" s="17"/>
      <c r="J6" s="17"/>
      <c r="K6" s="17"/>
      <c r="L6" s="17"/>
      <c r="M6" s="3"/>
      <c r="N6" s="3"/>
      <c r="O6" s="3"/>
      <c r="P6" s="3"/>
    </row>
    <row r="7" spans="1:16" ht="13.5" customHeight="1">
      <c r="A7" s="45"/>
      <c r="B7" s="169" t="s">
        <v>166</v>
      </c>
      <c r="C7" s="163"/>
      <c r="D7" s="163"/>
      <c r="E7" s="163"/>
      <c r="F7" s="163"/>
      <c r="G7" s="163"/>
      <c r="H7" s="163"/>
      <c r="I7" s="163"/>
      <c r="J7" s="163"/>
      <c r="K7" s="163"/>
      <c r="L7" s="163"/>
      <c r="M7" s="163"/>
      <c r="N7" s="3"/>
      <c r="O7" s="3"/>
      <c r="P7" s="3"/>
    </row>
    <row r="8" spans="1:16" ht="13.5" customHeight="1">
      <c r="A8" s="45"/>
      <c r="B8" s="163"/>
      <c r="C8" s="163"/>
      <c r="D8" s="163"/>
      <c r="E8" s="163"/>
      <c r="F8" s="163"/>
      <c r="G8" s="163"/>
      <c r="H8" s="163"/>
      <c r="I8" s="163"/>
      <c r="J8" s="163"/>
      <c r="K8" s="163"/>
      <c r="L8" s="163"/>
      <c r="M8" s="163"/>
      <c r="N8" s="3"/>
      <c r="O8" s="3"/>
      <c r="P8" s="3"/>
    </row>
    <row r="9" spans="1:16" ht="13.5" customHeight="1">
      <c r="A9" s="45"/>
      <c r="B9" s="3"/>
      <c r="C9" s="3"/>
      <c r="D9" s="3"/>
      <c r="E9" s="3"/>
      <c r="F9" s="3"/>
      <c r="J9" s="17"/>
      <c r="K9" s="17"/>
      <c r="L9" s="17"/>
      <c r="M9" s="3"/>
      <c r="N9" s="3"/>
      <c r="O9" s="3"/>
      <c r="P9" s="3"/>
    </row>
    <row r="10" spans="1:16" ht="13.5" customHeight="1">
      <c r="A10" s="45"/>
      <c r="B10" s="3"/>
      <c r="C10" s="3"/>
      <c r="D10" s="3"/>
      <c r="E10" s="170" t="s">
        <v>206</v>
      </c>
      <c r="F10" s="170"/>
      <c r="G10" s="170"/>
      <c r="I10" s="170" t="s">
        <v>196</v>
      </c>
      <c r="J10" s="170"/>
      <c r="K10" s="170"/>
      <c r="M10" s="3"/>
      <c r="O10" s="3"/>
      <c r="P10" s="3"/>
    </row>
    <row r="11" spans="1:16" ht="13.5" customHeight="1">
      <c r="A11" s="45"/>
      <c r="B11" s="3"/>
      <c r="C11" s="3"/>
      <c r="D11" s="3"/>
      <c r="E11" s="39" t="s">
        <v>319</v>
      </c>
      <c r="F11" s="47"/>
      <c r="G11" s="39" t="s">
        <v>293</v>
      </c>
      <c r="I11" s="39" t="s">
        <v>319</v>
      </c>
      <c r="J11" s="47" t="s">
        <v>207</v>
      </c>
      <c r="K11" s="39" t="s">
        <v>293</v>
      </c>
      <c r="O11" s="3"/>
      <c r="P11" s="3"/>
    </row>
    <row r="12" spans="1:16" ht="13.5" customHeight="1">
      <c r="A12" s="45"/>
      <c r="B12" s="3"/>
      <c r="C12" s="3"/>
      <c r="D12" s="3"/>
      <c r="E12" s="40" t="s">
        <v>70</v>
      </c>
      <c r="F12" s="3"/>
      <c r="G12" s="40" t="s">
        <v>70</v>
      </c>
      <c r="I12" s="40" t="s">
        <v>70</v>
      </c>
      <c r="J12" s="3"/>
      <c r="K12" s="40" t="s">
        <v>70</v>
      </c>
      <c r="O12" s="3"/>
      <c r="P12" s="3"/>
    </row>
    <row r="13" spans="1:16" ht="13.5" customHeight="1">
      <c r="A13" s="3"/>
      <c r="B13" s="3" t="s">
        <v>195</v>
      </c>
      <c r="C13" s="3"/>
      <c r="D13" s="3"/>
      <c r="E13" s="3"/>
      <c r="F13" s="38"/>
      <c r="G13" s="3"/>
      <c r="I13" s="48"/>
      <c r="J13" s="3"/>
      <c r="K13" s="48"/>
      <c r="O13" s="3"/>
      <c r="P13" s="3"/>
    </row>
    <row r="14" spans="1:16" ht="13.5" customHeight="1">
      <c r="A14" s="3"/>
      <c r="B14" s="47" t="s">
        <v>193</v>
      </c>
      <c r="C14" s="3"/>
      <c r="D14" s="3"/>
      <c r="E14" s="15">
        <v>11532</v>
      </c>
      <c r="F14" s="13"/>
      <c r="G14" s="3">
        <v>0</v>
      </c>
      <c r="I14" s="15">
        <v>0</v>
      </c>
      <c r="J14" s="3"/>
      <c r="K14" s="3">
        <v>0</v>
      </c>
      <c r="O14" s="3"/>
      <c r="P14" s="3"/>
    </row>
    <row r="15" spans="1:16" ht="13.5" customHeight="1">
      <c r="A15" s="3"/>
      <c r="B15" s="47" t="s">
        <v>194</v>
      </c>
      <c r="C15" s="3"/>
      <c r="D15" s="3"/>
      <c r="E15" s="49">
        <v>0</v>
      </c>
      <c r="F15" s="3"/>
      <c r="G15" s="3">
        <v>11532</v>
      </c>
      <c r="I15" s="49">
        <v>0</v>
      </c>
      <c r="J15" s="3"/>
      <c r="K15" s="3">
        <v>0</v>
      </c>
      <c r="O15" s="3"/>
      <c r="P15" s="3"/>
    </row>
    <row r="16" spans="1:16" ht="13.5" customHeight="1" thickBot="1">
      <c r="A16" s="3"/>
      <c r="B16" s="3"/>
      <c r="C16" s="3"/>
      <c r="D16" s="3"/>
      <c r="E16" s="32">
        <f>SUM(E14:E15)</f>
        <v>11532</v>
      </c>
      <c r="F16" s="3"/>
      <c r="G16" s="50">
        <f>SUM(G14:G15)</f>
        <v>11532</v>
      </c>
      <c r="I16" s="32">
        <f>SUM(I14:I15)</f>
        <v>0</v>
      </c>
      <c r="J16" s="3"/>
      <c r="K16" s="50">
        <f>SUM(K14:K15)</f>
        <v>0</v>
      </c>
      <c r="O16" s="3"/>
      <c r="P16" s="3"/>
    </row>
    <row r="17" ht="13.5" customHeight="1" thickTop="1"/>
    <row r="18" ht="13.5" customHeight="1"/>
    <row r="19" spans="1:15" ht="13.5" customHeight="1">
      <c r="A19" s="51" t="s">
        <v>165</v>
      </c>
      <c r="B19" s="27" t="s">
        <v>167</v>
      </c>
      <c r="H19" s="3"/>
      <c r="I19" s="3"/>
      <c r="M19" s="3"/>
      <c r="N19" s="3"/>
      <c r="O19" s="3"/>
    </row>
    <row r="20" spans="1:15" ht="13.5" customHeight="1">
      <c r="A20" s="3"/>
      <c r="B20" s="3"/>
      <c r="H20" s="17"/>
      <c r="J20" s="17"/>
      <c r="K20" s="17"/>
      <c r="L20" s="17"/>
      <c r="M20" s="3"/>
      <c r="N20" s="3"/>
      <c r="O20" s="3"/>
    </row>
    <row r="21" spans="2:15" ht="13.5" customHeight="1">
      <c r="B21" s="169" t="s">
        <v>246</v>
      </c>
      <c r="C21" s="163"/>
      <c r="D21" s="163"/>
      <c r="E21" s="163"/>
      <c r="F21" s="163"/>
      <c r="G21" s="163"/>
      <c r="H21" s="163"/>
      <c r="I21" s="163"/>
      <c r="J21" s="163"/>
      <c r="K21" s="163"/>
      <c r="L21" s="163"/>
      <c r="M21" s="163"/>
      <c r="N21" s="3"/>
      <c r="O21" s="3"/>
    </row>
    <row r="22" spans="2:15" ht="13.5" customHeight="1">
      <c r="B22" s="163"/>
      <c r="C22" s="163"/>
      <c r="D22" s="163"/>
      <c r="E22" s="163"/>
      <c r="F22" s="163"/>
      <c r="G22" s="163"/>
      <c r="H22" s="163"/>
      <c r="I22" s="163"/>
      <c r="J22" s="163"/>
      <c r="K22" s="163"/>
      <c r="L22" s="163"/>
      <c r="M22" s="163"/>
      <c r="N22" s="3"/>
      <c r="O22" s="3"/>
    </row>
    <row r="23" spans="8:15" ht="13.5" customHeight="1">
      <c r="H23" s="17"/>
      <c r="J23" s="17"/>
      <c r="K23" s="17"/>
      <c r="L23" s="17"/>
      <c r="M23" s="3"/>
      <c r="N23" s="3"/>
      <c r="O23" s="3"/>
    </row>
    <row r="24" spans="2:15" ht="13.5" customHeight="1">
      <c r="B24" s="7"/>
      <c r="C24" s="8"/>
      <c r="D24" s="8"/>
      <c r="E24" s="11" t="s">
        <v>69</v>
      </c>
      <c r="F24" s="12"/>
      <c r="G24" s="12" t="s">
        <v>73</v>
      </c>
      <c r="H24" s="9"/>
      <c r="I24" s="9" t="s">
        <v>168</v>
      </c>
      <c r="J24" s="9"/>
      <c r="K24" s="9"/>
      <c r="L24" s="9"/>
      <c r="M24" s="9" t="s">
        <v>169</v>
      </c>
      <c r="O24" s="3"/>
    </row>
    <row r="25" spans="2:15" ht="13.5" customHeight="1">
      <c r="B25" s="7" t="s">
        <v>69</v>
      </c>
      <c r="C25" s="8"/>
      <c r="D25" s="8"/>
      <c r="E25" s="11" t="s">
        <v>170</v>
      </c>
      <c r="F25" s="9"/>
      <c r="G25" s="9" t="s">
        <v>120</v>
      </c>
      <c r="H25" s="9"/>
      <c r="I25" s="9" t="s">
        <v>171</v>
      </c>
      <c r="J25" s="9"/>
      <c r="K25" s="9"/>
      <c r="L25" s="38"/>
      <c r="M25" s="38" t="s">
        <v>172</v>
      </c>
      <c r="O25" s="3"/>
    </row>
    <row r="26" spans="2:15" ht="13.5" customHeight="1">
      <c r="B26" s="7"/>
      <c r="C26" s="7"/>
      <c r="D26" s="7"/>
      <c r="E26" s="11" t="s">
        <v>172</v>
      </c>
      <c r="F26" s="9"/>
      <c r="G26" s="9"/>
      <c r="H26" s="9"/>
      <c r="I26" s="9"/>
      <c r="J26" s="9"/>
      <c r="K26" s="9"/>
      <c r="L26" s="9"/>
      <c r="M26" s="9"/>
      <c r="O26" s="3"/>
    </row>
    <row r="27" spans="2:15" ht="13.5" customHeight="1">
      <c r="B27" s="7"/>
      <c r="C27" s="7"/>
      <c r="D27" s="7"/>
      <c r="E27" s="11"/>
      <c r="F27" s="9"/>
      <c r="G27" s="9"/>
      <c r="H27" s="9"/>
      <c r="I27" s="9"/>
      <c r="J27" s="9"/>
      <c r="K27" s="9"/>
      <c r="L27" s="9"/>
      <c r="M27" s="9"/>
      <c r="O27" s="3"/>
    </row>
    <row r="28" spans="2:15" ht="13.5" customHeight="1">
      <c r="B28" s="8"/>
      <c r="C28" s="8"/>
      <c r="D28" s="8"/>
      <c r="E28" s="11" t="s">
        <v>70</v>
      </c>
      <c r="F28" s="9"/>
      <c r="G28" s="9" t="s">
        <v>70</v>
      </c>
      <c r="H28" s="9"/>
      <c r="I28" s="9" t="s">
        <v>70</v>
      </c>
      <c r="J28" s="9"/>
      <c r="K28" s="38"/>
      <c r="L28" s="38"/>
      <c r="M28" s="38" t="s">
        <v>70</v>
      </c>
      <c r="O28" s="3"/>
    </row>
    <row r="29" spans="2:15" ht="13.5" customHeight="1">
      <c r="B29" s="8"/>
      <c r="C29" s="8"/>
      <c r="D29" s="8"/>
      <c r="E29" s="11"/>
      <c r="F29" s="9"/>
      <c r="G29" s="9"/>
      <c r="H29" s="9"/>
      <c r="I29" s="9"/>
      <c r="J29" s="9"/>
      <c r="K29" s="9"/>
      <c r="L29" s="38"/>
      <c r="M29" s="38"/>
      <c r="O29" s="3"/>
    </row>
    <row r="30" spans="3:15" ht="13.5" customHeight="1">
      <c r="C30" s="8"/>
      <c r="D30" s="8"/>
      <c r="E30" s="8"/>
      <c r="H30" s="6"/>
      <c r="I30" s="6"/>
      <c r="J30" s="6"/>
      <c r="K30" s="6"/>
      <c r="L30" s="3"/>
      <c r="M30" s="3"/>
      <c r="O30" s="3"/>
    </row>
    <row r="31" spans="2:14" ht="13.5" customHeight="1">
      <c r="B31" s="15" t="s">
        <v>173</v>
      </c>
      <c r="C31" s="8"/>
      <c r="D31" s="8"/>
      <c r="E31" s="52">
        <v>50045</v>
      </c>
      <c r="H31" s="6"/>
      <c r="I31" s="8">
        <v>-50045</v>
      </c>
      <c r="J31" s="8"/>
      <c r="K31" s="6"/>
      <c r="L31" s="3"/>
      <c r="M31" s="52">
        <f>SUM(E31:K31)</f>
        <v>0</v>
      </c>
      <c r="N31" s="53"/>
    </row>
    <row r="32" spans="3:15" ht="13.5" customHeight="1">
      <c r="C32" s="8"/>
      <c r="D32" s="8"/>
      <c r="E32" s="52"/>
      <c r="H32" s="6"/>
      <c r="I32" s="6"/>
      <c r="J32" s="6"/>
      <c r="K32" s="6"/>
      <c r="L32" s="3"/>
      <c r="M32" s="52"/>
      <c r="O32" s="3"/>
    </row>
    <row r="33" spans="2:15" ht="13.5" customHeight="1">
      <c r="B33" s="15" t="s">
        <v>297</v>
      </c>
      <c r="C33" s="8"/>
      <c r="D33" s="8"/>
      <c r="E33" s="52">
        <v>-5672</v>
      </c>
      <c r="G33" s="15">
        <f>+'Page 8'!M13</f>
        <v>197680</v>
      </c>
      <c r="H33" s="6"/>
      <c r="I33" s="6">
        <v>-123662</v>
      </c>
      <c r="J33" s="6"/>
      <c r="K33" s="6"/>
      <c r="L33" s="3"/>
      <c r="M33" s="52">
        <f>SUM(E33:K33)</f>
        <v>68346</v>
      </c>
      <c r="O33" s="3"/>
    </row>
    <row r="34" spans="2:15" ht="13.5" customHeight="1">
      <c r="B34" s="8"/>
      <c r="C34" s="8"/>
      <c r="D34" s="8"/>
      <c r="E34" s="52"/>
      <c r="H34" s="6"/>
      <c r="I34" s="6"/>
      <c r="J34" s="6"/>
      <c r="K34" s="6"/>
      <c r="L34" s="3"/>
      <c r="M34" s="52"/>
      <c r="O34" s="3"/>
    </row>
    <row r="35" spans="2:15" ht="13.5" customHeight="1">
      <c r="B35" s="8" t="s">
        <v>396</v>
      </c>
      <c r="C35" s="8"/>
      <c r="D35" s="8"/>
      <c r="E35" s="52">
        <v>0</v>
      </c>
      <c r="G35" s="15">
        <f>+'Page 8'!M14</f>
        <v>11268</v>
      </c>
      <c r="H35" s="6"/>
      <c r="I35" s="6">
        <v>-11268</v>
      </c>
      <c r="J35" s="6"/>
      <c r="K35" s="6"/>
      <c r="L35" s="3"/>
      <c r="M35" s="52">
        <f>SUM(E35:K35)</f>
        <v>0</v>
      </c>
      <c r="O35" s="3"/>
    </row>
    <row r="36" spans="2:15" ht="13.5" customHeight="1">
      <c r="B36" s="8"/>
      <c r="C36" s="8"/>
      <c r="D36" s="8"/>
      <c r="E36" s="52"/>
      <c r="H36" s="6"/>
      <c r="I36" s="6"/>
      <c r="J36" s="6"/>
      <c r="K36" s="6"/>
      <c r="L36" s="3"/>
      <c r="M36" s="52"/>
      <c r="O36" s="3"/>
    </row>
    <row r="37" spans="2:15" ht="13.5" customHeight="1">
      <c r="B37" s="8" t="s">
        <v>397</v>
      </c>
      <c r="C37" s="8"/>
      <c r="D37" s="8"/>
      <c r="E37" s="52">
        <v>12208</v>
      </c>
      <c r="G37" s="15">
        <f>+'Page 8'!M15</f>
        <v>11752</v>
      </c>
      <c r="H37" s="6"/>
      <c r="I37" s="6">
        <v>-8876</v>
      </c>
      <c r="J37" s="6"/>
      <c r="K37" s="6"/>
      <c r="L37" s="3"/>
      <c r="M37" s="52">
        <f aca="true" t="shared" si="0" ref="M37:M47">SUM(E37:K37)</f>
        <v>15084</v>
      </c>
      <c r="O37" s="3"/>
    </row>
    <row r="38" spans="2:15" ht="13.5" customHeight="1">
      <c r="B38" s="8"/>
      <c r="C38" s="8"/>
      <c r="D38" s="8"/>
      <c r="E38" s="52"/>
      <c r="H38" s="6"/>
      <c r="I38" s="6"/>
      <c r="J38" s="6"/>
      <c r="K38" s="6"/>
      <c r="L38" s="3"/>
      <c r="M38" s="52"/>
      <c r="O38" s="3"/>
    </row>
    <row r="39" spans="2:15" ht="13.5" customHeight="1">
      <c r="B39" s="8" t="s">
        <v>248</v>
      </c>
      <c r="C39" s="8"/>
      <c r="D39" s="8"/>
      <c r="E39" s="52">
        <v>216</v>
      </c>
      <c r="H39" s="6"/>
      <c r="I39" s="6">
        <v>-216</v>
      </c>
      <c r="J39" s="6"/>
      <c r="K39" s="6"/>
      <c r="L39" s="3"/>
      <c r="M39" s="52">
        <f t="shared" si="0"/>
        <v>0</v>
      </c>
      <c r="O39" s="3"/>
    </row>
    <row r="40" spans="2:15" ht="13.5" customHeight="1">
      <c r="B40" s="8"/>
      <c r="C40" s="8"/>
      <c r="D40" s="8"/>
      <c r="E40" s="52"/>
      <c r="H40" s="6"/>
      <c r="I40" s="6"/>
      <c r="J40" s="6"/>
      <c r="K40" s="6"/>
      <c r="L40" s="3"/>
      <c r="M40" s="52"/>
      <c r="O40" s="3"/>
    </row>
    <row r="41" spans="2:15" ht="13.5" customHeight="1">
      <c r="B41" s="15" t="s">
        <v>370</v>
      </c>
      <c r="E41" s="15">
        <v>0</v>
      </c>
      <c r="G41" s="15">
        <f>+'Page 8'!M16</f>
        <v>39171</v>
      </c>
      <c r="H41" s="6"/>
      <c r="I41" s="18">
        <v>-36406</v>
      </c>
      <c r="J41" s="18"/>
      <c r="K41" s="6"/>
      <c r="L41" s="3"/>
      <c r="M41" s="52">
        <f t="shared" si="0"/>
        <v>2765</v>
      </c>
      <c r="O41" s="3"/>
    </row>
    <row r="42" spans="8:15" ht="13.5" customHeight="1">
      <c r="H42" s="6"/>
      <c r="I42" s="18"/>
      <c r="J42" s="18"/>
      <c r="K42" s="6"/>
      <c r="L42" s="3"/>
      <c r="M42" s="52"/>
      <c r="O42" s="3"/>
    </row>
    <row r="43" spans="2:15" ht="13.5" customHeight="1">
      <c r="B43" s="15" t="s">
        <v>369</v>
      </c>
      <c r="E43" s="15">
        <v>0</v>
      </c>
      <c r="G43" s="8">
        <f>+'Page 8'!M18</f>
        <v>12000</v>
      </c>
      <c r="H43" s="6"/>
      <c r="I43" s="18">
        <v>0</v>
      </c>
      <c r="J43" s="18"/>
      <c r="K43" s="6"/>
      <c r="L43" s="3"/>
      <c r="M43" s="52">
        <f t="shared" si="0"/>
        <v>12000</v>
      </c>
      <c r="O43" s="3"/>
    </row>
    <row r="44" spans="3:15" ht="13.5" customHeight="1">
      <c r="C44" s="8"/>
      <c r="D44" s="8"/>
      <c r="E44" s="54"/>
      <c r="F44" s="6"/>
      <c r="G44" s="6"/>
      <c r="H44" s="25"/>
      <c r="I44" s="17"/>
      <c r="J44" s="17"/>
      <c r="K44" s="6"/>
      <c r="L44" s="3"/>
      <c r="M44" s="52"/>
      <c r="O44" s="3"/>
    </row>
    <row r="45" spans="2:15" ht="13.5" customHeight="1">
      <c r="B45" s="15" t="s">
        <v>298</v>
      </c>
      <c r="C45" s="8"/>
      <c r="D45" s="8"/>
      <c r="E45" s="54">
        <v>7370</v>
      </c>
      <c r="F45" s="6"/>
      <c r="G45" s="6">
        <f>+'Page 8'!M17</f>
        <v>11912</v>
      </c>
      <c r="H45" s="25"/>
      <c r="I45" s="17">
        <v>-16422</v>
      </c>
      <c r="J45" s="17"/>
      <c r="K45" s="6"/>
      <c r="L45" s="3"/>
      <c r="M45" s="52">
        <f t="shared" si="0"/>
        <v>2860</v>
      </c>
      <c r="O45" s="3"/>
    </row>
    <row r="46" spans="3:15" ht="13.5" customHeight="1">
      <c r="C46" s="8"/>
      <c r="D46" s="8"/>
      <c r="E46" s="54"/>
      <c r="F46" s="6"/>
      <c r="G46" s="6"/>
      <c r="H46" s="25"/>
      <c r="I46" s="17"/>
      <c r="J46" s="17"/>
      <c r="K46" s="6"/>
      <c r="L46" s="3"/>
      <c r="M46" s="52"/>
      <c r="O46" s="3"/>
    </row>
    <row r="47" spans="2:15" ht="13.5" customHeight="1">
      <c r="B47" s="15" t="s">
        <v>311</v>
      </c>
      <c r="C47" s="8"/>
      <c r="D47" s="8"/>
      <c r="E47" s="17">
        <v>4704</v>
      </c>
      <c r="F47" s="6"/>
      <c r="G47" s="6">
        <v>0</v>
      </c>
      <c r="H47" s="25"/>
      <c r="I47" s="17">
        <v>-4704</v>
      </c>
      <c r="J47" s="17"/>
      <c r="K47" s="17"/>
      <c r="L47" s="3"/>
      <c r="M47" s="52">
        <f t="shared" si="0"/>
        <v>0</v>
      </c>
      <c r="O47" s="3"/>
    </row>
    <row r="48" spans="3:15" ht="13.5" customHeight="1">
      <c r="C48" s="8"/>
      <c r="D48" s="8"/>
      <c r="E48" s="17"/>
      <c r="F48" s="6"/>
      <c r="G48" s="6"/>
      <c r="H48" s="25"/>
      <c r="I48" s="17"/>
      <c r="J48" s="17"/>
      <c r="K48" s="17"/>
      <c r="L48" s="3"/>
      <c r="M48" s="3"/>
      <c r="O48" s="3"/>
    </row>
    <row r="49" spans="2:15" ht="13.5" customHeight="1" thickBot="1">
      <c r="B49" s="3" t="s">
        <v>67</v>
      </c>
      <c r="C49" s="3"/>
      <c r="D49" s="3"/>
      <c r="E49" s="50">
        <f>SUM(E31:E47)</f>
        <v>68871</v>
      </c>
      <c r="F49" s="3"/>
      <c r="G49" s="50">
        <f>SUM(G31:G48)</f>
        <v>283783</v>
      </c>
      <c r="H49" s="3"/>
      <c r="I49" s="50">
        <f>SUM(I31:I47)</f>
        <v>-251599</v>
      </c>
      <c r="J49" s="3"/>
      <c r="K49" s="3"/>
      <c r="L49" s="3"/>
      <c r="M49" s="50">
        <f>SUM(M31:M47)</f>
        <v>101055</v>
      </c>
      <c r="O49" s="3"/>
    </row>
    <row r="50" spans="1:15" ht="13.5" customHeight="1" thickTop="1">
      <c r="A50" s="3"/>
      <c r="B50" s="3"/>
      <c r="C50" s="3"/>
      <c r="D50" s="3"/>
      <c r="E50" s="3"/>
      <c r="F50" s="3"/>
      <c r="G50" s="3"/>
      <c r="H50" s="3"/>
      <c r="I50" s="3"/>
      <c r="J50" s="3"/>
      <c r="K50" s="3"/>
      <c r="L50" s="3"/>
      <c r="M50" s="3"/>
      <c r="N50" s="3"/>
      <c r="O50" s="3"/>
    </row>
    <row r="51" spans="1:15" ht="13.5" customHeight="1">
      <c r="A51" s="3"/>
      <c r="B51" s="169" t="s">
        <v>227</v>
      </c>
      <c r="C51" s="169"/>
      <c r="D51" s="169"/>
      <c r="E51" s="169"/>
      <c r="F51" s="169"/>
      <c r="G51" s="169"/>
      <c r="H51" s="169"/>
      <c r="I51" s="169"/>
      <c r="J51" s="169"/>
      <c r="K51" s="169"/>
      <c r="L51" s="169"/>
      <c r="M51" s="169"/>
      <c r="N51" s="46"/>
      <c r="O51" s="46"/>
    </row>
    <row r="52" spans="1:15" ht="13.5" customHeight="1">
      <c r="A52" s="3"/>
      <c r="B52" s="163"/>
      <c r="C52" s="163"/>
      <c r="D52" s="163"/>
      <c r="E52" s="163"/>
      <c r="F52" s="163"/>
      <c r="G52" s="163"/>
      <c r="H52" s="163"/>
      <c r="I52" s="163"/>
      <c r="J52" s="163"/>
      <c r="K52" s="163"/>
      <c r="L52" s="163"/>
      <c r="M52" s="163"/>
      <c r="N52" s="46"/>
      <c r="O52" s="46"/>
    </row>
    <row r="54" ht="12.75">
      <c r="B54" s="15" t="s">
        <v>389</v>
      </c>
    </row>
    <row r="55" ht="12.75">
      <c r="B55" s="15" t="s">
        <v>390</v>
      </c>
    </row>
  </sheetData>
  <mergeCells count="5">
    <mergeCell ref="B51:M52"/>
    <mergeCell ref="E10:G10"/>
    <mergeCell ref="I10:K10"/>
    <mergeCell ref="B7:M8"/>
    <mergeCell ref="B21:M22"/>
  </mergeCells>
  <printOptions horizontalCentered="1"/>
  <pageMargins left="0.6299212598425197" right="0.6299212598425197" top="1.1811023622047245" bottom="0.3937007874015748" header="0.5118110236220472" footer="0.5118110236220472"/>
  <pageSetup horizontalDpi="300" verticalDpi="300" orientation="portrait" paperSize="9" scale="89" r:id="rId1"/>
  <headerFooter alignWithMargins="0">
    <oddHeader>&amp;C&amp;"Arial,Bold"&amp;14Hamlet Trust (Limited by Guarantee)&amp;16
&amp;"Arial,Regular"
&amp;"Arial,Bold"&amp;12Notes to the Financial Statements
For the year ended 31 December 2003</oddHeader>
    <oddFooter xml:space="preserve">&amp;R&amp;"Arial,Bold"Page:11 </oddFooter>
  </headerFooter>
</worksheet>
</file>

<file path=xl/worksheets/sheet14.xml><?xml version="1.0" encoding="utf-8"?>
<worksheet xmlns="http://schemas.openxmlformats.org/spreadsheetml/2006/main" xmlns:r="http://schemas.openxmlformats.org/officeDocument/2006/relationships">
  <dimension ref="A2:Q21"/>
  <sheetViews>
    <sheetView showGridLines="0" view="pageBreakPreview" zoomScaleSheetLayoutView="100" workbookViewId="0" topLeftCell="A1">
      <selection activeCell="A1" sqref="A1"/>
    </sheetView>
  </sheetViews>
  <sheetFormatPr defaultColWidth="9.140625" defaultRowHeight="12.75"/>
  <cols>
    <col min="1" max="1" width="4.7109375" style="3" customWidth="1"/>
    <col min="2" max="2" width="14.140625" style="3" customWidth="1"/>
    <col min="3" max="3" width="0.2890625" style="3" customWidth="1"/>
    <col min="4" max="5" width="2.8515625" style="3" customWidth="1"/>
    <col min="6" max="6" width="10.7109375" style="3" customWidth="1"/>
    <col min="7" max="7" width="2.7109375" style="3" customWidth="1"/>
    <col min="8" max="8" width="10.7109375" style="3" customWidth="1"/>
    <col min="9" max="9" width="2.7109375" style="3" customWidth="1"/>
    <col min="10" max="10" width="12.421875" style="3" customWidth="1"/>
    <col min="11" max="11" width="2.7109375" style="3" customWidth="1"/>
    <col min="12" max="12" width="10.7109375" style="3" customWidth="1"/>
    <col min="13" max="13" width="2.7109375" style="3" customWidth="1"/>
    <col min="14" max="14" width="10.7109375" style="3" customWidth="1"/>
    <col min="15" max="15" width="1.7109375" style="3" customWidth="1"/>
    <col min="16" max="16" width="11.28125" style="3" customWidth="1"/>
    <col min="17" max="16384" width="9.140625" style="3" customWidth="1"/>
  </cols>
  <sheetData>
    <row r="1" ht="13.5" customHeight="1"/>
    <row r="2" spans="1:12" ht="13.5" customHeight="1">
      <c r="A2" s="15"/>
      <c r="B2" s="15"/>
      <c r="C2" s="15"/>
      <c r="D2" s="15"/>
      <c r="E2" s="15"/>
      <c r="F2" s="15"/>
      <c r="G2" s="15"/>
      <c r="H2" s="17"/>
      <c r="I2" s="15"/>
      <c r="J2" s="17"/>
      <c r="K2" s="17"/>
      <c r="L2" s="17"/>
    </row>
    <row r="3" spans="1:12" ht="13.5" customHeight="1">
      <c r="A3" s="15"/>
      <c r="B3" s="15"/>
      <c r="C3" s="15"/>
      <c r="D3" s="15"/>
      <c r="E3" s="15"/>
      <c r="F3" s="15"/>
      <c r="G3" s="15"/>
      <c r="H3" s="17"/>
      <c r="I3" s="15"/>
      <c r="J3" s="17"/>
      <c r="K3" s="17"/>
      <c r="L3" s="17"/>
    </row>
    <row r="4" ht="13.5" customHeight="1"/>
    <row r="5" spans="1:2" ht="13.5" customHeight="1">
      <c r="A5" s="44" t="s">
        <v>208</v>
      </c>
      <c r="B5" s="45" t="s">
        <v>174</v>
      </c>
    </row>
    <row r="6" spans="1:2" ht="13.5" customHeight="1">
      <c r="A6" s="44"/>
      <c r="B6" s="45"/>
    </row>
    <row r="7" ht="13.5" customHeight="1">
      <c r="B7" s="3" t="s">
        <v>318</v>
      </c>
    </row>
    <row r="8" ht="13.5" customHeight="1"/>
    <row r="9" spans="10:14" ht="13.5" customHeight="1">
      <c r="J9" s="40" t="s">
        <v>65</v>
      </c>
      <c r="K9" s="55"/>
      <c r="L9" s="56" t="s">
        <v>66</v>
      </c>
      <c r="M9" s="55"/>
      <c r="N9" s="40" t="s">
        <v>152</v>
      </c>
    </row>
    <row r="10" spans="10:14" ht="13.5" customHeight="1">
      <c r="J10" s="38" t="s">
        <v>69</v>
      </c>
      <c r="K10" s="55"/>
      <c r="L10" s="38" t="s">
        <v>69</v>
      </c>
      <c r="M10" s="55"/>
      <c r="N10" s="38"/>
    </row>
    <row r="11" spans="10:14" ht="13.5" customHeight="1">
      <c r="J11" s="38" t="s">
        <v>70</v>
      </c>
      <c r="K11" s="38"/>
      <c r="L11" s="38" t="s">
        <v>70</v>
      </c>
      <c r="M11" s="38"/>
      <c r="N11" s="38" t="s">
        <v>70</v>
      </c>
    </row>
    <row r="12" spans="10:14" ht="13.5" customHeight="1">
      <c r="J12" s="38"/>
      <c r="L12" s="38"/>
      <c r="N12" s="38"/>
    </row>
    <row r="13" spans="2:17" ht="13.5" customHeight="1">
      <c r="B13" s="3" t="s">
        <v>108</v>
      </c>
      <c r="J13" s="48">
        <f>'Page 10'!I19</f>
        <v>0</v>
      </c>
      <c r="K13" s="48"/>
      <c r="L13" s="48">
        <f>'Page 10'!G19</f>
        <v>0</v>
      </c>
      <c r="M13" s="48"/>
      <c r="N13" s="48">
        <f>'bs'!F8</f>
        <v>0</v>
      </c>
      <c r="Q13" s="6"/>
    </row>
    <row r="14" spans="2:17" ht="13.5" customHeight="1">
      <c r="B14" s="3" t="s">
        <v>175</v>
      </c>
      <c r="J14" s="48">
        <f>235359-101055</f>
        <v>134304</v>
      </c>
      <c r="K14" s="48"/>
      <c r="L14" s="48">
        <f>+N14-J14</f>
        <v>101055</v>
      </c>
      <c r="M14" s="48"/>
      <c r="N14" s="48">
        <f>+'bs'!D15</f>
        <v>235359</v>
      </c>
      <c r="Q14" s="6"/>
    </row>
    <row r="15" spans="2:14" ht="13.5" customHeight="1">
      <c r="B15" s="3" t="s">
        <v>176</v>
      </c>
      <c r="J15" s="48">
        <v>-42817</v>
      </c>
      <c r="K15" s="48"/>
      <c r="L15" s="48">
        <f>+N15-J15</f>
        <v>0</v>
      </c>
      <c r="M15" s="48"/>
      <c r="N15" s="48">
        <f>'bs'!D18</f>
        <v>-42817</v>
      </c>
    </row>
    <row r="16" spans="10:14" ht="13.5" customHeight="1" thickBot="1">
      <c r="J16" s="57">
        <f>SUM(J13:J15)</f>
        <v>91487</v>
      </c>
      <c r="K16" s="48"/>
      <c r="L16" s="57">
        <f>SUM(L13:L15)</f>
        <v>101055</v>
      </c>
      <c r="M16" s="48"/>
      <c r="N16" s="57">
        <f>SUM(N13:N15)</f>
        <v>192542</v>
      </c>
    </row>
    <row r="17" ht="13.5" customHeight="1" thickTop="1"/>
    <row r="18" spans="5:9" ht="13.5" customHeight="1">
      <c r="E18" s="39"/>
      <c r="I18" s="38"/>
    </row>
    <row r="19" spans="1:9" ht="13.5" customHeight="1">
      <c r="A19" s="44" t="s">
        <v>209</v>
      </c>
      <c r="B19" s="45" t="s">
        <v>177</v>
      </c>
      <c r="E19" s="38"/>
      <c r="F19" s="38"/>
      <c r="G19" s="38"/>
      <c r="H19" s="38"/>
      <c r="I19" s="38"/>
    </row>
    <row r="20" spans="2:15" ht="13.5" customHeight="1">
      <c r="B20" s="169" t="s">
        <v>228</v>
      </c>
      <c r="C20" s="169"/>
      <c r="D20" s="169"/>
      <c r="E20" s="169"/>
      <c r="F20" s="169"/>
      <c r="G20" s="169"/>
      <c r="H20" s="169"/>
      <c r="I20" s="169"/>
      <c r="J20" s="169"/>
      <c r="K20" s="169"/>
      <c r="L20" s="169"/>
      <c r="M20" s="169"/>
      <c r="N20" s="169"/>
      <c r="O20" s="169"/>
    </row>
    <row r="21" spans="2:15" ht="13.5" customHeight="1">
      <c r="B21" s="163"/>
      <c r="C21" s="163"/>
      <c r="D21" s="163"/>
      <c r="E21" s="163"/>
      <c r="F21" s="163"/>
      <c r="G21" s="163"/>
      <c r="H21" s="163"/>
      <c r="I21" s="163"/>
      <c r="J21" s="163"/>
      <c r="K21" s="163"/>
      <c r="L21" s="163"/>
      <c r="M21" s="163"/>
      <c r="N21" s="163"/>
      <c r="O21" s="163"/>
    </row>
    <row r="22" ht="13.5" customHeight="1"/>
  </sheetData>
  <mergeCells count="1">
    <mergeCell ref="B20:O21"/>
  </mergeCells>
  <printOptions horizontalCentered="1"/>
  <pageMargins left="0.6299212598425197" right="0.6299212598425197" top="1.1811023622047245" bottom="0.3937007874015748" header="0.5118110236220472" footer="0.5118110236220472"/>
  <pageSetup blackAndWhite="1" horizontalDpi="300" verticalDpi="300" orientation="portrait" paperSize="9" scale="89" r:id="rId1"/>
  <headerFooter alignWithMargins="0">
    <oddHeader>&amp;C&amp;"Arial,Bold"&amp;14Hamlet Trust (Limited by Guarantee)&amp;10
&amp;"Arial,Regular"
&amp;"Arial,Bold"&amp;12Notes to the Financial Statements
For the year ended 31 December 2003</oddHeader>
    <oddFooter>&amp;R&amp;"Arial,Bold"Page:12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5:A59"/>
  <sheetViews>
    <sheetView showGridLines="0" tabSelected="1" view="pageBreakPreview" zoomScaleNormal="90" zoomScaleSheetLayoutView="100" workbookViewId="0" topLeftCell="A1">
      <selection activeCell="A29" sqref="A29"/>
    </sheetView>
  </sheetViews>
  <sheetFormatPr defaultColWidth="9.140625" defaultRowHeight="12.75"/>
  <cols>
    <col min="1" max="1" width="97.7109375" style="113" customWidth="1"/>
    <col min="2" max="8" width="9.140625" style="113" customWidth="1"/>
    <col min="9" max="9" width="15.140625" style="113" customWidth="1"/>
    <col min="10" max="10" width="5.8515625" style="113" customWidth="1"/>
    <col min="11" max="11" width="7.28125" style="113" customWidth="1"/>
    <col min="12" max="16384" width="9.140625" style="113" customWidth="1"/>
  </cols>
  <sheetData>
    <row r="5" ht="12.75">
      <c r="A5" s="94" t="s">
        <v>32</v>
      </c>
    </row>
    <row r="6" ht="12.75">
      <c r="A6" s="113">
        <v>2329655</v>
      </c>
    </row>
    <row r="8" ht="12.75">
      <c r="A8" s="94" t="s">
        <v>33</v>
      </c>
    </row>
    <row r="9" ht="12.75">
      <c r="A9" s="113">
        <v>800660</v>
      </c>
    </row>
    <row r="11" ht="12.75">
      <c r="A11" s="114" t="s">
        <v>34</v>
      </c>
    </row>
    <row r="12" ht="12.75">
      <c r="A12" s="113" t="s">
        <v>188</v>
      </c>
    </row>
    <row r="13" ht="12.75">
      <c r="A13" s="115" t="s">
        <v>216</v>
      </c>
    </row>
    <row r="14" ht="12.75">
      <c r="A14" s="113" t="s">
        <v>37</v>
      </c>
    </row>
    <row r="15" ht="12.75">
      <c r="A15" s="113" t="s">
        <v>190</v>
      </c>
    </row>
    <row r="17" ht="12.75">
      <c r="A17" s="94" t="s">
        <v>39</v>
      </c>
    </row>
    <row r="18" ht="12.75">
      <c r="A18" s="113" t="s">
        <v>188</v>
      </c>
    </row>
    <row r="19" ht="12.75">
      <c r="A19" s="113" t="s">
        <v>189</v>
      </c>
    </row>
    <row r="20" ht="12.75">
      <c r="A20" s="113" t="s">
        <v>37</v>
      </c>
    </row>
    <row r="21" ht="12.75">
      <c r="A21" s="113" t="s">
        <v>190</v>
      </c>
    </row>
    <row r="23" ht="12.75">
      <c r="A23" s="94" t="s">
        <v>40</v>
      </c>
    </row>
    <row r="24" ht="12.75">
      <c r="A24" s="116" t="s">
        <v>24</v>
      </c>
    </row>
    <row r="25" ht="12.75">
      <c r="A25" s="116" t="s">
        <v>255</v>
      </c>
    </row>
    <row r="26" ht="12.75">
      <c r="A26" s="116" t="s">
        <v>232</v>
      </c>
    </row>
    <row r="27" ht="12.75">
      <c r="A27" s="116" t="s">
        <v>25</v>
      </c>
    </row>
    <row r="28" ht="12.75">
      <c r="A28" s="116" t="s">
        <v>313</v>
      </c>
    </row>
    <row r="29" ht="12.75">
      <c r="A29" s="116" t="s">
        <v>312</v>
      </c>
    </row>
    <row r="30" ht="12.75">
      <c r="A30" s="116" t="s">
        <v>233</v>
      </c>
    </row>
    <row r="32" ht="12.75">
      <c r="A32" s="94" t="s">
        <v>234</v>
      </c>
    </row>
    <row r="33" ht="12.75">
      <c r="A33" s="115" t="s">
        <v>191</v>
      </c>
    </row>
    <row r="34" ht="12.75">
      <c r="A34" s="115"/>
    </row>
    <row r="35" ht="12.75">
      <c r="A35" s="94" t="s">
        <v>41</v>
      </c>
    </row>
    <row r="36" ht="12.75">
      <c r="A36" s="113" t="s">
        <v>205</v>
      </c>
    </row>
    <row r="37" ht="12.75">
      <c r="A37" s="113" t="s">
        <v>42</v>
      </c>
    </row>
    <row r="38" ht="12.75">
      <c r="A38" s="115" t="s">
        <v>43</v>
      </c>
    </row>
    <row r="39" ht="12.75">
      <c r="A39" s="113" t="s">
        <v>44</v>
      </c>
    </row>
    <row r="41" ht="12.75">
      <c r="A41" s="94" t="s">
        <v>45</v>
      </c>
    </row>
    <row r="42" ht="12.75">
      <c r="A42" s="113" t="s">
        <v>46</v>
      </c>
    </row>
    <row r="43" ht="12.75">
      <c r="A43" s="115" t="s">
        <v>35</v>
      </c>
    </row>
    <row r="44" ht="12.75">
      <c r="A44" s="113" t="s">
        <v>36</v>
      </c>
    </row>
    <row r="45" ht="12.75">
      <c r="A45" s="113" t="s">
        <v>37</v>
      </c>
    </row>
    <row r="46" ht="12.75">
      <c r="A46" s="113" t="s">
        <v>38</v>
      </c>
    </row>
    <row r="47" ht="12.75">
      <c r="A47" s="35"/>
    </row>
    <row r="48" ht="12.75">
      <c r="A48" s="94" t="s">
        <v>47</v>
      </c>
    </row>
    <row r="49" ht="12.75">
      <c r="A49" s="113" t="s">
        <v>48</v>
      </c>
    </row>
    <row r="50" ht="12.75">
      <c r="A50" s="113" t="s">
        <v>63</v>
      </c>
    </row>
    <row r="51" ht="12.75">
      <c r="A51" s="113" t="s">
        <v>64</v>
      </c>
    </row>
    <row r="52" ht="12.75">
      <c r="A52" s="113" t="s">
        <v>37</v>
      </c>
    </row>
    <row r="53" ht="12.75">
      <c r="A53" s="113" t="s">
        <v>256</v>
      </c>
    </row>
    <row r="56" ht="15" customHeight="1">
      <c r="A56" s="35"/>
    </row>
    <row r="57" ht="12.75">
      <c r="A57" s="35"/>
    </row>
    <row r="58" ht="12.75">
      <c r="A58" s="35"/>
    </row>
    <row r="59" ht="12.75">
      <c r="A59" s="35"/>
    </row>
  </sheetData>
  <printOptions horizontalCentered="1"/>
  <pageMargins left="0.6299212598425197" right="0.6299212598425197" top="1.5748031496062993" bottom="0.3937007874015748" header="0.7086614173228347" footer="0.5118110236220472"/>
  <pageSetup blackAndWhite="1" fitToHeight="1" fitToWidth="1" orientation="portrait" paperSize="9" scale="93" r:id="rId1"/>
  <headerFooter alignWithMargins="0">
    <oddHeader>&amp;C&amp;"Arial,Bold"&amp;14Hamlet Trust (Limited by Guarantee)&amp;10
&amp;"Arial,Regular"
&amp;"Arial,Bold"&amp;12Financial Statements
For the year ended 31 December 2003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3:G89"/>
  <sheetViews>
    <sheetView showGridLines="0" view="pageBreakPreview" zoomScale="90" zoomScaleNormal="75" zoomScaleSheetLayoutView="90" workbookViewId="0" topLeftCell="A22">
      <selection activeCell="A77" sqref="A77"/>
    </sheetView>
  </sheetViews>
  <sheetFormatPr defaultColWidth="9.140625" defaultRowHeight="12.75" customHeight="1"/>
  <cols>
    <col min="1" max="1" width="3.57421875" style="2" customWidth="1"/>
    <col min="2" max="2" width="45.00390625" style="2" customWidth="1"/>
    <col min="3" max="3" width="40.8515625" style="2" customWidth="1"/>
    <col min="4" max="4" width="7.00390625" style="2" customWidth="1"/>
    <col min="5" max="5" width="10.7109375" style="2" customWidth="1"/>
    <col min="6" max="6" width="5.8515625" style="2" customWidth="1"/>
    <col min="7" max="7" width="98.28125" style="2" customWidth="1"/>
    <col min="8" max="8" width="12.140625" style="2" customWidth="1"/>
    <col min="9" max="9" width="14.57421875" style="2" customWidth="1"/>
    <col min="10" max="10" width="15.140625" style="2" customWidth="1"/>
    <col min="11" max="11" width="5.8515625" style="2" customWidth="1"/>
    <col min="12" max="12" width="7.28125" style="2" customWidth="1"/>
    <col min="13" max="16384" width="9.140625" style="2" customWidth="1"/>
  </cols>
  <sheetData>
    <row r="3" spans="1:5" ht="12.75" customHeight="1">
      <c r="A3" s="162" t="s">
        <v>328</v>
      </c>
      <c r="B3" s="162"/>
      <c r="C3" s="162"/>
      <c r="D3" s="162"/>
      <c r="E3" s="162"/>
    </row>
    <row r="4" spans="1:5" ht="12.75" customHeight="1">
      <c r="A4" s="163"/>
      <c r="B4" s="163"/>
      <c r="C4" s="163"/>
      <c r="D4" s="76"/>
      <c r="E4" s="76"/>
    </row>
    <row r="5" spans="1:2" ht="12.75" customHeight="1">
      <c r="A5" s="110"/>
      <c r="B5" s="110"/>
    </row>
    <row r="6" spans="1:2" ht="12.75" customHeight="1">
      <c r="A6" s="110" t="s">
        <v>283</v>
      </c>
      <c r="B6" s="110"/>
    </row>
    <row r="7" spans="1:2" ht="12.75" customHeight="1">
      <c r="A7" s="110" t="s">
        <v>291</v>
      </c>
      <c r="B7" s="110"/>
    </row>
    <row r="8" spans="1:2" ht="12.75" customHeight="1">
      <c r="A8" s="110"/>
      <c r="B8" s="110"/>
    </row>
    <row r="9" spans="1:2" ht="12.75" customHeight="1">
      <c r="A9" s="110"/>
      <c r="B9" s="110"/>
    </row>
    <row r="10" spans="1:2" ht="12.75" customHeight="1">
      <c r="A10" s="20" t="s">
        <v>49</v>
      </c>
      <c r="B10" s="20"/>
    </row>
    <row r="11" spans="1:3" ht="12.75" customHeight="1">
      <c r="A11" s="162" t="s">
        <v>262</v>
      </c>
      <c r="B11" s="162"/>
      <c r="C11" s="162"/>
    </row>
    <row r="12" spans="1:3" ht="12.75" customHeight="1">
      <c r="A12" s="163"/>
      <c r="B12" s="163"/>
      <c r="C12" s="163"/>
    </row>
    <row r="13" spans="1:3" ht="12.75" customHeight="1">
      <c r="A13" s="26"/>
      <c r="B13" s="26"/>
      <c r="C13" s="26"/>
    </row>
    <row r="14" ht="12.75" customHeight="1"/>
    <row r="15" spans="1:7" ht="12.75" customHeight="1">
      <c r="A15" s="37" t="s">
        <v>50</v>
      </c>
      <c r="B15" s="37"/>
      <c r="C15" s="1"/>
      <c r="G15" s="1"/>
    </row>
    <row r="16" spans="1:7" ht="12.75" customHeight="1">
      <c r="A16" s="162" t="s">
        <v>349</v>
      </c>
      <c r="B16" s="162"/>
      <c r="C16" s="162"/>
      <c r="D16" s="76"/>
      <c r="E16" s="76"/>
      <c r="G16" s="1"/>
    </row>
    <row r="17" spans="1:7" ht="12.75" customHeight="1">
      <c r="A17" s="163"/>
      <c r="B17" s="163"/>
      <c r="C17" s="163"/>
      <c r="D17" s="76"/>
      <c r="E17" s="76"/>
      <c r="G17" s="1"/>
    </row>
    <row r="18" spans="1:7" ht="12.75" customHeight="1">
      <c r="A18" s="163"/>
      <c r="B18" s="163"/>
      <c r="C18" s="163"/>
      <c r="D18" s="76"/>
      <c r="E18" s="76"/>
      <c r="G18" s="1"/>
    </row>
    <row r="19" spans="1:7" ht="12.75" customHeight="1">
      <c r="A19" s="163"/>
      <c r="B19" s="163"/>
      <c r="C19" s="163"/>
      <c r="D19" s="76"/>
      <c r="E19" s="76"/>
      <c r="G19" s="1"/>
    </row>
    <row r="20" ht="12.75" customHeight="1"/>
    <row r="21" spans="1:5" ht="12.75" customHeight="1">
      <c r="A21" s="162" t="s">
        <v>218</v>
      </c>
      <c r="B21" s="162"/>
      <c r="C21" s="162"/>
      <c r="D21" s="162"/>
      <c r="E21" s="162"/>
    </row>
    <row r="22" spans="1:5" ht="12.75" customHeight="1">
      <c r="A22" s="163"/>
      <c r="B22" s="163"/>
      <c r="C22" s="163"/>
      <c r="D22" s="76"/>
      <c r="E22" s="76"/>
    </row>
    <row r="23" ht="12.75" customHeight="1"/>
    <row r="24" spans="1:4" ht="12.75" customHeight="1">
      <c r="A24" s="161" t="s">
        <v>51</v>
      </c>
      <c r="B24" s="161"/>
      <c r="C24" s="161"/>
      <c r="D24" s="161"/>
    </row>
    <row r="25" ht="12.75" customHeight="1"/>
    <row r="26" spans="1:3" ht="12.75" customHeight="1">
      <c r="A26" s="162" t="s">
        <v>329</v>
      </c>
      <c r="B26" s="162"/>
      <c r="C26" s="162"/>
    </row>
    <row r="27" spans="1:3" ht="12.75" customHeight="1">
      <c r="A27" s="163"/>
      <c r="B27" s="163"/>
      <c r="C27" s="163"/>
    </row>
    <row r="28" spans="1:3" ht="12.75" customHeight="1">
      <c r="A28" s="163"/>
      <c r="B28" s="163"/>
      <c r="C28" s="163"/>
    </row>
    <row r="29" spans="1:3" ht="12.75" customHeight="1">
      <c r="A29" s="163"/>
      <c r="B29" s="163"/>
      <c r="C29" s="163"/>
    </row>
    <row r="30" spans="1:3" ht="12.75" customHeight="1">
      <c r="A30" s="162" t="s">
        <v>350</v>
      </c>
      <c r="B30" s="162"/>
      <c r="C30" s="162"/>
    </row>
    <row r="31" ht="12.75" customHeight="1">
      <c r="A31" s="2" t="s">
        <v>284</v>
      </c>
    </row>
    <row r="32" ht="12.75" customHeight="1"/>
    <row r="33" ht="12.75" customHeight="1"/>
    <row r="34" spans="1:2" ht="12.75" customHeight="1">
      <c r="A34" s="20" t="s">
        <v>40</v>
      </c>
      <c r="B34" s="20"/>
    </row>
    <row r="35" ht="12.75" customHeight="1">
      <c r="A35" s="2" t="s">
        <v>235</v>
      </c>
    </row>
    <row r="36" ht="12.75" customHeight="1"/>
    <row r="37" spans="2:3" ht="12.75" customHeight="1">
      <c r="B37" s="2" t="s">
        <v>371</v>
      </c>
      <c r="C37" s="2" t="s">
        <v>372</v>
      </c>
    </row>
    <row r="38" spans="2:3" ht="12.75" customHeight="1">
      <c r="B38" s="2" t="s">
        <v>373</v>
      </c>
      <c r="C38" s="2" t="s">
        <v>351</v>
      </c>
    </row>
    <row r="39" spans="2:3" ht="12.75" customHeight="1">
      <c r="B39" s="2" t="s">
        <v>255</v>
      </c>
      <c r="C39" s="2" t="s">
        <v>352</v>
      </c>
    </row>
    <row r="40" spans="2:3" ht="12.75" customHeight="1">
      <c r="B40" s="2" t="s">
        <v>374</v>
      </c>
      <c r="C40" s="2" t="s">
        <v>376</v>
      </c>
    </row>
    <row r="41" spans="2:3" ht="12.75" customHeight="1">
      <c r="B41" s="2" t="s">
        <v>232</v>
      </c>
      <c r="C41" s="2" t="s">
        <v>233</v>
      </c>
    </row>
    <row r="42" ht="12.75" customHeight="1">
      <c r="B42" s="106" t="s">
        <v>375</v>
      </c>
    </row>
    <row r="43" ht="12.75" customHeight="1"/>
    <row r="44" spans="1:3" ht="12.75" customHeight="1">
      <c r="A44" s="162" t="s">
        <v>285</v>
      </c>
      <c r="B44" s="162"/>
      <c r="C44" s="162"/>
    </row>
    <row r="45" spans="1:3" ht="12.75" customHeight="1">
      <c r="A45" s="163"/>
      <c r="B45" s="163"/>
      <c r="C45" s="163"/>
    </row>
    <row r="46" ht="12.75" customHeight="1"/>
    <row r="48" spans="1:2" ht="12.75" customHeight="1">
      <c r="A48" s="20" t="s">
        <v>52</v>
      </c>
      <c r="B48" s="20"/>
    </row>
    <row r="49" spans="1:5" ht="12.75" customHeight="1">
      <c r="A49" s="162" t="s">
        <v>219</v>
      </c>
      <c r="B49" s="164"/>
      <c r="C49" s="164"/>
      <c r="D49" s="162"/>
      <c r="E49" s="162"/>
    </row>
    <row r="50" spans="1:5" ht="12.75" customHeight="1">
      <c r="A50" s="164"/>
      <c r="B50" s="164"/>
      <c r="C50" s="164"/>
      <c r="D50" s="76"/>
      <c r="E50" s="76"/>
    </row>
    <row r="51" spans="1:3" ht="12.75" customHeight="1">
      <c r="A51" s="164"/>
      <c r="B51" s="164"/>
      <c r="C51" s="164"/>
    </row>
    <row r="52" spans="1:3" ht="12.75" customHeight="1">
      <c r="A52" s="134"/>
      <c r="B52" s="134"/>
      <c r="C52" s="134"/>
    </row>
    <row r="53" spans="1:5" ht="12.75" customHeight="1">
      <c r="A53" s="2" t="s">
        <v>53</v>
      </c>
      <c r="C53" s="3"/>
      <c r="E53" s="3"/>
    </row>
    <row r="54" spans="3:5" ht="12.75" customHeight="1">
      <c r="C54" s="3"/>
      <c r="E54" s="3"/>
    </row>
    <row r="55" spans="1:2" ht="12.75" customHeight="1">
      <c r="A55" s="111" t="s">
        <v>220</v>
      </c>
      <c r="B55" s="111"/>
    </row>
    <row r="56" ht="12.75" customHeight="1"/>
    <row r="57" spans="1:2" ht="12.75" customHeight="1">
      <c r="A57" s="111" t="s">
        <v>263</v>
      </c>
      <c r="B57" s="111"/>
    </row>
    <row r="58" ht="12.75" customHeight="1"/>
    <row r="59" spans="1:3" ht="12.75" customHeight="1">
      <c r="A59" s="140" t="s">
        <v>286</v>
      </c>
      <c r="B59" s="140"/>
      <c r="C59" s="140"/>
    </row>
    <row r="60" spans="1:3" ht="12.75" customHeight="1">
      <c r="A60" s="141"/>
      <c r="B60" s="141" t="s">
        <v>287</v>
      </c>
      <c r="C60" s="141"/>
    </row>
    <row r="61" spans="1:3" ht="12.75" customHeight="1">
      <c r="A61" s="141"/>
      <c r="B61" s="141"/>
      <c r="C61" s="141"/>
    </row>
    <row r="65" ht="12.75" customHeight="1">
      <c r="D65" s="41"/>
    </row>
    <row r="66" spans="1:5" ht="12.75" customHeight="1">
      <c r="A66" s="20"/>
      <c r="B66" s="20"/>
      <c r="C66" s="112"/>
      <c r="E66" s="112"/>
    </row>
    <row r="67" ht="12.75" customHeight="1">
      <c r="C67" s="3"/>
    </row>
    <row r="68" ht="12.75" customHeight="1">
      <c r="C68" s="3"/>
    </row>
    <row r="69" ht="12.75" customHeight="1">
      <c r="C69" s="3"/>
    </row>
    <row r="70" ht="12.75" customHeight="1">
      <c r="C70" s="3"/>
    </row>
    <row r="71" spans="1:3" ht="12.75" customHeight="1">
      <c r="A71" s="35"/>
      <c r="B71" s="35"/>
      <c r="C71" s="3"/>
    </row>
    <row r="72" spans="1:3" ht="12.75" customHeight="1">
      <c r="A72" s="35"/>
      <c r="B72" s="35"/>
      <c r="C72" s="3"/>
    </row>
    <row r="73" spans="1:3" ht="12.75" customHeight="1">
      <c r="A73" s="35"/>
      <c r="B73" s="35"/>
      <c r="C73" s="3"/>
    </row>
    <row r="74" spans="1:3" ht="12.75" customHeight="1">
      <c r="A74" s="35"/>
      <c r="B74" s="35"/>
      <c r="C74" s="3"/>
    </row>
    <row r="75" spans="1:3" ht="12.75" customHeight="1">
      <c r="A75" s="35"/>
      <c r="B75" s="35"/>
      <c r="C75" s="3"/>
    </row>
    <row r="76" spans="1:3" ht="12.75" customHeight="1">
      <c r="A76" s="35"/>
      <c r="B76" s="35"/>
      <c r="C76" s="3"/>
    </row>
    <row r="77" spans="1:3" ht="12.75" customHeight="1">
      <c r="A77" s="35"/>
      <c r="B77" s="35"/>
      <c r="C77" s="3"/>
    </row>
    <row r="78" spans="1:3" ht="12.75" customHeight="1">
      <c r="A78" s="35"/>
      <c r="B78" s="35"/>
      <c r="C78" s="3"/>
    </row>
    <row r="79" spans="1:3" ht="12.75" customHeight="1">
      <c r="A79" s="35"/>
      <c r="B79" s="35"/>
      <c r="C79" s="3"/>
    </row>
    <row r="80" spans="1:2" ht="12.75" customHeight="1">
      <c r="A80" s="35"/>
      <c r="B80" s="35"/>
    </row>
    <row r="84" spans="1:6" ht="12.75" customHeight="1">
      <c r="A84" s="111"/>
      <c r="B84" s="111"/>
      <c r="F84" s="108"/>
    </row>
    <row r="87" ht="12.75" customHeight="1">
      <c r="F87" s="108"/>
    </row>
    <row r="88" spans="5:6" ht="12.75" customHeight="1">
      <c r="E88" s="35"/>
      <c r="F88" s="108"/>
    </row>
    <row r="89" spans="1:6" ht="12.75" customHeight="1">
      <c r="A89" s="111"/>
      <c r="B89" s="111"/>
      <c r="F89" s="108"/>
    </row>
  </sheetData>
  <mergeCells count="12">
    <mergeCell ref="A44:C45"/>
    <mergeCell ref="D49:E49"/>
    <mergeCell ref="A49:C51"/>
    <mergeCell ref="A26:C29"/>
    <mergeCell ref="A30:C30"/>
    <mergeCell ref="A24:D24"/>
    <mergeCell ref="D3:E3"/>
    <mergeCell ref="D21:E21"/>
    <mergeCell ref="A3:C4"/>
    <mergeCell ref="A11:C12"/>
    <mergeCell ref="A16:C19"/>
    <mergeCell ref="A21:C22"/>
  </mergeCells>
  <printOptions horizontalCentered="1"/>
  <pageMargins left="0.6299212598425197" right="0.6299212598425197" top="0.984251968503937" bottom="0.3937007874015748" header="0.5118110236220472" footer="0.5118110236220472"/>
  <pageSetup blackAndWhite="1" fitToHeight="1" fitToWidth="1" horizontalDpi="300" verticalDpi="300" orientation="portrait" paperSize="9" scale="94" r:id="rId1"/>
  <headerFooter alignWithMargins="0">
    <oddHeader>&amp;C&amp;"Arial,Bold"&amp;14Hamlet Trust (Limited by Guarantee)&amp;12
&amp;"Arial,Regular"&amp;10
&amp;"Arial,Bold"&amp;12Trustees' Annual Report</oddHeader>
    <oddFooter xml:space="preserve">&amp;R&amp;"Arial,Bold"Page:1&amp;"Garamond,Bold"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3:J85"/>
  <sheetViews>
    <sheetView showGridLines="0" view="pageBreakPreview" zoomScaleNormal="75" zoomScaleSheetLayoutView="100" workbookViewId="0" topLeftCell="A47">
      <selection activeCell="A1" sqref="A1"/>
    </sheetView>
  </sheetViews>
  <sheetFormatPr defaultColWidth="9.140625" defaultRowHeight="12.75"/>
  <cols>
    <col min="1" max="1" width="8.28125" style="35" customWidth="1"/>
    <col min="2" max="7" width="8.8515625" style="35" customWidth="1"/>
    <col min="8" max="8" width="8.7109375" style="35" customWidth="1"/>
    <col min="9" max="9" width="13.421875" style="35" customWidth="1"/>
    <col min="10" max="10" width="10.8515625" style="35" customWidth="1"/>
    <col min="11" max="11" width="4.28125" style="35" customWidth="1"/>
    <col min="12" max="16384" width="8.8515625" style="35" customWidth="1"/>
  </cols>
  <sheetData>
    <row r="1" ht="13.5" customHeight="1"/>
    <row r="2" ht="13.5" customHeight="1"/>
    <row r="3" ht="13.5" customHeight="1">
      <c r="A3" s="20" t="s">
        <v>204</v>
      </c>
    </row>
    <row r="4" spans="1:10" ht="13.5" customHeight="1">
      <c r="A4" s="162" t="s">
        <v>221</v>
      </c>
      <c r="B4" s="163"/>
      <c r="C4" s="163"/>
      <c r="D4" s="163"/>
      <c r="E4" s="163"/>
      <c r="F4" s="163"/>
      <c r="G4" s="163"/>
      <c r="H4" s="163"/>
      <c r="I4" s="163"/>
      <c r="J4" s="163"/>
    </row>
    <row r="5" spans="1:10" ht="13.5" customHeight="1">
      <c r="A5" s="163"/>
      <c r="B5" s="163"/>
      <c r="C5" s="163"/>
      <c r="D5" s="163"/>
      <c r="E5" s="163"/>
      <c r="F5" s="163"/>
      <c r="G5" s="163"/>
      <c r="H5" s="163"/>
      <c r="I5" s="163"/>
      <c r="J5" s="163"/>
    </row>
    <row r="6" spans="1:10" ht="13.5" customHeight="1">
      <c r="A6" s="163"/>
      <c r="B6" s="163"/>
      <c r="C6" s="163"/>
      <c r="D6" s="163"/>
      <c r="E6" s="163"/>
      <c r="F6" s="163"/>
      <c r="G6" s="163"/>
      <c r="H6" s="163"/>
      <c r="I6" s="163"/>
      <c r="J6" s="163"/>
    </row>
    <row r="7" spans="1:10" ht="13.5" customHeight="1">
      <c r="A7" s="163"/>
      <c r="B7" s="163"/>
      <c r="C7" s="163"/>
      <c r="D7" s="163"/>
      <c r="E7" s="163"/>
      <c r="F7" s="163"/>
      <c r="G7" s="163"/>
      <c r="H7" s="163"/>
      <c r="I7" s="163"/>
      <c r="J7" s="163"/>
    </row>
    <row r="8" spans="1:10" ht="13.5" customHeight="1">
      <c r="A8" s="163"/>
      <c r="B8" s="163"/>
      <c r="C8" s="163"/>
      <c r="D8" s="163"/>
      <c r="E8" s="163"/>
      <c r="F8" s="163"/>
      <c r="G8" s="163"/>
      <c r="H8" s="163"/>
      <c r="I8" s="163"/>
      <c r="J8" s="163"/>
    </row>
    <row r="9" ht="13.5" customHeight="1">
      <c r="A9" s="20" t="s">
        <v>330</v>
      </c>
    </row>
    <row r="10" ht="13.5" customHeight="1"/>
    <row r="11" spans="1:2" ht="13.5" customHeight="1">
      <c r="A11" t="s">
        <v>332</v>
      </c>
      <c r="B11"/>
    </row>
    <row r="12" spans="1:2" ht="13.5" customHeight="1">
      <c r="A12" t="s">
        <v>333</v>
      </c>
      <c r="B12"/>
    </row>
    <row r="13" spans="1:2" ht="13.5" customHeight="1">
      <c r="A13" t="s">
        <v>334</v>
      </c>
      <c r="B13"/>
    </row>
    <row r="14" spans="1:2" ht="13.5" customHeight="1">
      <c r="A14"/>
      <c r="B14"/>
    </row>
    <row r="15" spans="1:2" ht="13.5" customHeight="1">
      <c r="A15" t="s">
        <v>335</v>
      </c>
      <c r="B15"/>
    </row>
    <row r="16" spans="1:2" ht="13.5" customHeight="1">
      <c r="A16" t="s">
        <v>337</v>
      </c>
      <c r="B16"/>
    </row>
    <row r="17" spans="1:2" ht="13.5" customHeight="1">
      <c r="A17" t="s">
        <v>392</v>
      </c>
      <c r="B17"/>
    </row>
    <row r="18" spans="1:2" ht="13.5" customHeight="1">
      <c r="A18" t="s">
        <v>338</v>
      </c>
      <c r="B18"/>
    </row>
    <row r="19" spans="1:2" ht="13.5" customHeight="1">
      <c r="A19" t="s">
        <v>339</v>
      </c>
      <c r="B19"/>
    </row>
    <row r="20" spans="1:2" ht="13.5" customHeight="1">
      <c r="A20" t="s">
        <v>336</v>
      </c>
      <c r="B20"/>
    </row>
    <row r="21" spans="1:2" ht="13.5" customHeight="1">
      <c r="A21"/>
      <c r="B21"/>
    </row>
    <row r="22" spans="1:2" ht="13.5" customHeight="1">
      <c r="A22" t="s">
        <v>398</v>
      </c>
      <c r="B22"/>
    </row>
    <row r="23" spans="1:2" ht="13.5" customHeight="1">
      <c r="A23" t="s">
        <v>393</v>
      </c>
      <c r="B23"/>
    </row>
    <row r="24" spans="1:2" ht="13.5" customHeight="1">
      <c r="A24" t="s">
        <v>340</v>
      </c>
      <c r="B24"/>
    </row>
    <row r="25" spans="1:2" ht="13.5" customHeight="1">
      <c r="A25"/>
      <c r="B25"/>
    </row>
    <row r="26" spans="1:2" ht="13.5" customHeight="1">
      <c r="A26" t="s">
        <v>341</v>
      </c>
      <c r="B26"/>
    </row>
    <row r="27" spans="1:2" ht="13.5" customHeight="1">
      <c r="A27" t="s">
        <v>342</v>
      </c>
      <c r="B27"/>
    </row>
    <row r="28" spans="1:2" ht="13.5" customHeight="1">
      <c r="A28" t="s">
        <v>343</v>
      </c>
      <c r="B28"/>
    </row>
    <row r="29" spans="1:2" ht="13.5" customHeight="1">
      <c r="A29" t="s">
        <v>344</v>
      </c>
      <c r="B29"/>
    </row>
    <row r="30" spans="1:2" ht="13.5" customHeight="1">
      <c r="A30" t="s">
        <v>345</v>
      </c>
      <c r="B30"/>
    </row>
    <row r="31" spans="1:2" ht="13.5" customHeight="1">
      <c r="A31"/>
      <c r="B31"/>
    </row>
    <row r="32" spans="1:2" ht="13.5" customHeight="1">
      <c r="A32" t="s">
        <v>346</v>
      </c>
      <c r="B32"/>
    </row>
    <row r="33" spans="1:2" ht="13.5" customHeight="1">
      <c r="A33" t="s">
        <v>399</v>
      </c>
      <c r="B33"/>
    </row>
    <row r="34" spans="1:2" ht="13.5" customHeight="1">
      <c r="A34" t="s">
        <v>347</v>
      </c>
      <c r="B34"/>
    </row>
    <row r="35" spans="1:2" ht="13.5" customHeight="1">
      <c r="A35" t="s">
        <v>348</v>
      </c>
      <c r="B35"/>
    </row>
    <row r="36" spans="1:2" ht="13.5" customHeight="1">
      <c r="A36" t="s">
        <v>353</v>
      </c>
      <c r="B36"/>
    </row>
    <row r="37" spans="1:2" ht="13.5" customHeight="1">
      <c r="A37" t="s">
        <v>355</v>
      </c>
      <c r="B37"/>
    </row>
    <row r="38" ht="13.5" customHeight="1">
      <c r="B38"/>
    </row>
    <row r="39" spans="1:2" ht="13.5" customHeight="1">
      <c r="A39" t="s">
        <v>400</v>
      </c>
      <c r="B39"/>
    </row>
    <row r="40" spans="1:2" ht="13.5" customHeight="1">
      <c r="A40" s="35" t="s">
        <v>354</v>
      </c>
      <c r="B40"/>
    </row>
    <row r="41" spans="1:2" ht="13.5" customHeight="1">
      <c r="A41" s="35" t="s">
        <v>357</v>
      </c>
      <c r="B41"/>
    </row>
    <row r="42" spans="1:2" ht="13.5" customHeight="1">
      <c r="A42" t="s">
        <v>356</v>
      </c>
      <c r="B42"/>
    </row>
    <row r="43" ht="13.5" customHeight="1">
      <c r="B43"/>
    </row>
    <row r="44" spans="1:2" ht="13.5" customHeight="1">
      <c r="A44" s="35" t="s">
        <v>358</v>
      </c>
      <c r="B44"/>
    </row>
    <row r="45" spans="1:2" ht="13.5" customHeight="1">
      <c r="A45" t="s">
        <v>360</v>
      </c>
      <c r="B45"/>
    </row>
    <row r="46" spans="1:2" ht="13.5" customHeight="1">
      <c r="A46" s="35" t="s">
        <v>361</v>
      </c>
      <c r="B46"/>
    </row>
    <row r="47" spans="1:2" ht="13.5" customHeight="1">
      <c r="A47" s="35" t="s">
        <v>362</v>
      </c>
      <c r="B47"/>
    </row>
    <row r="48" spans="1:2" ht="13.5" customHeight="1">
      <c r="A48" t="s">
        <v>363</v>
      </c>
      <c r="B48"/>
    </row>
    <row r="49" spans="1:2" ht="13.5" customHeight="1">
      <c r="A49" t="s">
        <v>359</v>
      </c>
      <c r="B49"/>
    </row>
    <row r="50" ht="13.5" customHeight="1">
      <c r="B50"/>
    </row>
    <row r="51" spans="1:2" ht="13.5" customHeight="1">
      <c r="A51" s="35" t="s">
        <v>391</v>
      </c>
      <c r="B51"/>
    </row>
    <row r="52" spans="1:2" ht="13.5" customHeight="1">
      <c r="A52" s="35" t="s">
        <v>364</v>
      </c>
      <c r="B52"/>
    </row>
    <row r="53" spans="1:2" ht="13.5" customHeight="1">
      <c r="A53" t="s">
        <v>367</v>
      </c>
      <c r="B53"/>
    </row>
    <row r="54" spans="1:2" ht="13.5" customHeight="1">
      <c r="A54" s="35" t="s">
        <v>0</v>
      </c>
      <c r="B54"/>
    </row>
    <row r="55" spans="1:2" ht="13.5" customHeight="1">
      <c r="A55" t="s">
        <v>1</v>
      </c>
      <c r="B55"/>
    </row>
    <row r="56" spans="1:2" ht="13.5" customHeight="1">
      <c r="A56" t="s">
        <v>365</v>
      </c>
      <c r="B56"/>
    </row>
    <row r="57" spans="1:2" ht="13.5" customHeight="1">
      <c r="A57" s="35" t="s">
        <v>2</v>
      </c>
      <c r="B57"/>
    </row>
    <row r="58" spans="1:2" ht="13.5" customHeight="1">
      <c r="A58" s="35" t="s">
        <v>366</v>
      </c>
      <c r="B58"/>
    </row>
    <row r="59" ht="13.5" customHeight="1">
      <c r="B59"/>
    </row>
    <row r="60" ht="13.5" customHeight="1">
      <c r="B60"/>
    </row>
    <row r="61" spans="1:2" ht="13.5" customHeight="1">
      <c r="A61"/>
      <c r="B61"/>
    </row>
    <row r="62" spans="1:2" ht="13.5" customHeight="1">
      <c r="A62"/>
      <c r="B62"/>
    </row>
    <row r="63" spans="1:2" ht="13.5" customHeight="1">
      <c r="A63"/>
      <c r="B63"/>
    </row>
    <row r="64" spans="1:2" ht="13.5" customHeight="1">
      <c r="A64"/>
      <c r="B64"/>
    </row>
    <row r="65" ht="13.5" customHeight="1">
      <c r="B65"/>
    </row>
    <row r="66" ht="13.5" customHeight="1">
      <c r="B66"/>
    </row>
    <row r="67" spans="1:2" ht="13.5" customHeight="1">
      <c r="A67"/>
      <c r="B67"/>
    </row>
    <row r="68" spans="1:2" ht="13.5" customHeight="1">
      <c r="A68"/>
      <c r="B68"/>
    </row>
    <row r="69" spans="1:2" ht="13.5" customHeight="1">
      <c r="A69"/>
      <c r="B69"/>
    </row>
    <row r="70" ht="13.5" customHeight="1">
      <c r="B70"/>
    </row>
    <row r="71" ht="13.5" customHeight="1">
      <c r="B71"/>
    </row>
    <row r="72" spans="1:2" ht="13.5" customHeight="1">
      <c r="A72"/>
      <c r="B72"/>
    </row>
    <row r="73" spans="1:2" ht="13.5" customHeight="1">
      <c r="A73"/>
      <c r="B73"/>
    </row>
    <row r="74" spans="1:2" ht="13.5" customHeight="1">
      <c r="A74"/>
      <c r="B74"/>
    </row>
    <row r="75" spans="1:2" ht="13.5" customHeight="1">
      <c r="A75"/>
      <c r="B75"/>
    </row>
    <row r="76" spans="1:2" ht="13.5" customHeight="1">
      <c r="A76"/>
      <c r="B76"/>
    </row>
    <row r="77" spans="1:2" ht="13.5" customHeight="1">
      <c r="A77"/>
      <c r="B77"/>
    </row>
    <row r="78" spans="1:2" ht="13.5" customHeight="1">
      <c r="A78"/>
      <c r="B78"/>
    </row>
    <row r="79" spans="1:2" ht="13.5" customHeight="1">
      <c r="A79"/>
      <c r="B79"/>
    </row>
    <row r="80" spans="1:2" ht="13.5" customHeight="1">
      <c r="A80"/>
      <c r="B80"/>
    </row>
    <row r="81" ht="13.5" customHeight="1">
      <c r="B81"/>
    </row>
    <row r="82" spans="1:2" ht="13.5" customHeight="1">
      <c r="A82"/>
      <c r="B82"/>
    </row>
    <row r="83" spans="1:2" ht="13.5" customHeight="1">
      <c r="A83"/>
      <c r="B83"/>
    </row>
    <row r="84" ht="13.5" customHeight="1">
      <c r="B84"/>
    </row>
    <row r="85" spans="1:2" ht="13.5" customHeight="1">
      <c r="A85"/>
      <c r="B85"/>
    </row>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sheetData>
  <mergeCells count="1">
    <mergeCell ref="A4:J8"/>
  </mergeCells>
  <printOptions horizontalCentered="1"/>
  <pageMargins left="0.6299212598425197" right="0.6299212598425197" top="0.984251968503937" bottom="0.3937007874015748" header="0.5118110236220472" footer="0.5118110236220472"/>
  <pageSetup blackAndWhite="1" fitToHeight="1" fitToWidth="1" horizontalDpi="300" verticalDpi="300" orientation="portrait" paperSize="9" scale="90" r:id="rId1"/>
  <headerFooter alignWithMargins="0">
    <oddHeader>&amp;C&amp;"Arial,Bold"&amp;14Hamlet Trust (Limited by Guarantee)&amp;12
&amp;"Garamond,Regular"&amp;16
&amp;"Arial,Bold"&amp;12Trustees' Annual Report (continued)</oddHeader>
    <oddFooter xml:space="preserve">&amp;R&amp;"Arial,Bold"Page:2&amp;"Garamond,Bold" </oddFooter>
  </headerFooter>
</worksheet>
</file>

<file path=xl/worksheets/sheet5.xml><?xml version="1.0" encoding="utf-8"?>
<worksheet xmlns="http://schemas.openxmlformats.org/spreadsheetml/2006/main" xmlns:r="http://schemas.openxmlformats.org/officeDocument/2006/relationships">
  <dimension ref="A3:I102"/>
  <sheetViews>
    <sheetView showGridLines="0" view="pageBreakPreview" zoomScaleNormal="75" zoomScaleSheetLayoutView="100" workbookViewId="0" topLeftCell="A47">
      <selection activeCell="A47" sqref="A47"/>
    </sheetView>
  </sheetViews>
  <sheetFormatPr defaultColWidth="9.140625" defaultRowHeight="12.75"/>
  <cols>
    <col min="1" max="4" width="9.140625" style="35" customWidth="1"/>
    <col min="5" max="5" width="9.28125" style="35" customWidth="1"/>
    <col min="6" max="7" width="8.28125" style="35" customWidth="1"/>
    <col min="8" max="8" width="15.00390625" style="35" customWidth="1"/>
    <col min="9" max="9" width="25.57421875" style="35" customWidth="1"/>
    <col min="10" max="10" width="2.421875" style="35" customWidth="1"/>
    <col min="11" max="16384" width="9.140625" style="35" customWidth="1"/>
  </cols>
  <sheetData>
    <row r="1" ht="13.5" customHeight="1"/>
    <row r="2" ht="13.5" customHeight="1"/>
    <row r="3" ht="13.5" customHeight="1">
      <c r="A3" s="20" t="s">
        <v>331</v>
      </c>
    </row>
    <row r="4" ht="13.5" customHeight="1">
      <c r="A4" s="35" t="s">
        <v>3</v>
      </c>
    </row>
    <row r="5" ht="13.5" customHeight="1">
      <c r="A5" s="2" t="s">
        <v>5</v>
      </c>
    </row>
    <row r="6" ht="13.5" customHeight="1">
      <c r="A6" s="2" t="s">
        <v>6</v>
      </c>
    </row>
    <row r="7" ht="13.5" customHeight="1">
      <c r="A7" s="35" t="s">
        <v>4</v>
      </c>
    </row>
    <row r="8" ht="13.5" customHeight="1">
      <c r="A8" s="20"/>
    </row>
    <row r="9" ht="13.5" customHeight="1">
      <c r="A9" s="2" t="s">
        <v>8</v>
      </c>
    </row>
    <row r="10" ht="13.5" customHeight="1">
      <c r="A10" s="35" t="s">
        <v>9</v>
      </c>
    </row>
    <row r="11" ht="13.5" customHeight="1">
      <c r="A11" s="35" t="s">
        <v>10</v>
      </c>
    </row>
    <row r="12" ht="13.5" customHeight="1">
      <c r="A12" s="2" t="s">
        <v>401</v>
      </c>
    </row>
    <row r="13" ht="13.5" customHeight="1">
      <c r="A13" s="20"/>
    </row>
    <row r="14" ht="13.5" customHeight="1">
      <c r="A14" s="2" t="s">
        <v>7</v>
      </c>
    </row>
    <row r="15" ht="13.5" customHeight="1">
      <c r="A15" s="20"/>
    </row>
    <row r="16" ht="13.5" customHeight="1">
      <c r="A16" s="2" t="s">
        <v>11</v>
      </c>
    </row>
    <row r="17" spans="1:2" ht="13.5" customHeight="1">
      <c r="A17" t="s">
        <v>12</v>
      </c>
      <c r="B17"/>
    </row>
    <row r="18" spans="1:2" ht="13.5" customHeight="1">
      <c r="A18" t="s">
        <v>13</v>
      </c>
      <c r="B18"/>
    </row>
    <row r="19" spans="1:2" ht="13.5" customHeight="1">
      <c r="A19" s="2"/>
      <c r="B19"/>
    </row>
    <row r="20" spans="1:2" ht="13.5" customHeight="1">
      <c r="A20" s="35" t="s">
        <v>14</v>
      </c>
      <c r="B20"/>
    </row>
    <row r="21" spans="1:2" ht="13.5" customHeight="1">
      <c r="A21" t="s">
        <v>15</v>
      </c>
      <c r="B21"/>
    </row>
    <row r="22" spans="1:2" ht="13.5" customHeight="1">
      <c r="A22" s="35" t="s">
        <v>16</v>
      </c>
      <c r="B22"/>
    </row>
    <row r="23" spans="1:2" ht="13.5" customHeight="1">
      <c r="A23"/>
      <c r="B23"/>
    </row>
    <row r="24" ht="13.5" customHeight="1">
      <c r="A24" s="20" t="s">
        <v>236</v>
      </c>
    </row>
    <row r="25" ht="13.5" customHeight="1">
      <c r="A25" s="35" t="s">
        <v>17</v>
      </c>
    </row>
    <row r="26" ht="13.5" customHeight="1">
      <c r="A26" s="2" t="s">
        <v>18</v>
      </c>
    </row>
    <row r="27" ht="13.5" customHeight="1">
      <c r="A27" s="2" t="s">
        <v>394</v>
      </c>
    </row>
    <row r="28" ht="13.5" customHeight="1">
      <c r="A28" s="35" t="s">
        <v>395</v>
      </c>
    </row>
    <row r="29" ht="13.5" customHeight="1">
      <c r="A29" s="2" t="s">
        <v>19</v>
      </c>
    </row>
    <row r="30" ht="13.5" customHeight="1">
      <c r="A30" s="2"/>
    </row>
    <row r="31" ht="13.5" customHeight="1">
      <c r="A31" s="20" t="s">
        <v>237</v>
      </c>
    </row>
    <row r="32" ht="13.5" customHeight="1">
      <c r="A32" s="35" t="s">
        <v>20</v>
      </c>
    </row>
    <row r="33" ht="13.5" customHeight="1">
      <c r="A33" s="2" t="s">
        <v>21</v>
      </c>
    </row>
    <row r="34" ht="13.5" customHeight="1">
      <c r="A34" s="2" t="s">
        <v>22</v>
      </c>
    </row>
    <row r="35" ht="13.5" customHeight="1"/>
    <row r="36" spans="1:5" ht="13.5" customHeight="1">
      <c r="A36" s="37" t="s">
        <v>54</v>
      </c>
      <c r="B36" s="1"/>
      <c r="C36" s="2"/>
      <c r="D36" s="2"/>
      <c r="E36" s="2"/>
    </row>
    <row r="37" spans="1:9" ht="13.5" customHeight="1">
      <c r="A37" s="165" t="s">
        <v>402</v>
      </c>
      <c r="B37" s="163"/>
      <c r="C37" s="163"/>
      <c r="D37" s="163"/>
      <c r="E37" s="163"/>
      <c r="F37" s="163"/>
      <c r="G37" s="163"/>
      <c r="H37" s="163"/>
      <c r="I37" s="163"/>
    </row>
    <row r="38" spans="1:9" ht="13.5" customHeight="1">
      <c r="A38" s="163"/>
      <c r="B38" s="163"/>
      <c r="C38" s="163"/>
      <c r="D38" s="163"/>
      <c r="E38" s="163"/>
      <c r="F38" s="163"/>
      <c r="G38" s="163"/>
      <c r="H38" s="163"/>
      <c r="I38" s="163"/>
    </row>
    <row r="39" spans="1:9" ht="13.5" customHeight="1">
      <c r="A39" s="163"/>
      <c r="B39" s="163"/>
      <c r="C39" s="163"/>
      <c r="D39" s="163"/>
      <c r="E39" s="163"/>
      <c r="F39" s="163"/>
      <c r="G39" s="163"/>
      <c r="H39" s="163"/>
      <c r="I39" s="163"/>
    </row>
    <row r="40" spans="1:9" ht="13.5" customHeight="1">
      <c r="A40" s="163"/>
      <c r="B40" s="163"/>
      <c r="C40" s="163"/>
      <c r="D40" s="163"/>
      <c r="E40" s="163"/>
      <c r="F40" s="163"/>
      <c r="G40" s="163"/>
      <c r="H40" s="163"/>
      <c r="I40" s="163"/>
    </row>
    <row r="41" spans="1:9" ht="13.5" customHeight="1">
      <c r="A41" s="165" t="s">
        <v>421</v>
      </c>
      <c r="B41" s="163"/>
      <c r="C41" s="163"/>
      <c r="D41" s="163"/>
      <c r="E41" s="163"/>
      <c r="F41" s="163"/>
      <c r="G41" s="163"/>
      <c r="H41" s="163"/>
      <c r="I41" s="163"/>
    </row>
    <row r="42" spans="1:9" ht="13.5" customHeight="1">
      <c r="A42" s="163"/>
      <c r="B42" s="163"/>
      <c r="C42" s="163"/>
      <c r="D42" s="163"/>
      <c r="E42" s="163"/>
      <c r="F42" s="163"/>
      <c r="G42" s="163"/>
      <c r="H42" s="163"/>
      <c r="I42" s="163"/>
    </row>
    <row r="43" spans="1:9" ht="13.5" customHeight="1">
      <c r="A43" s="26"/>
      <c r="B43" s="26"/>
      <c r="C43" s="26"/>
      <c r="D43" s="26"/>
      <c r="E43" s="26"/>
      <c r="F43" s="26"/>
      <c r="G43" s="26"/>
      <c r="H43" s="26"/>
      <c r="I43" s="26"/>
    </row>
    <row r="44" spans="1:9" ht="13.5" customHeight="1">
      <c r="A44" s="35" t="s">
        <v>412</v>
      </c>
      <c r="B44" s="26"/>
      <c r="C44" s="26"/>
      <c r="D44" s="26"/>
      <c r="E44" s="26"/>
      <c r="F44" s="26"/>
      <c r="G44" s="26"/>
      <c r="H44" s="26"/>
      <c r="I44" s="26"/>
    </row>
    <row r="45" spans="1:9" ht="13.5" customHeight="1">
      <c r="A45" s="35" t="s">
        <v>413</v>
      </c>
      <c r="B45" s="26"/>
      <c r="C45" s="26"/>
      <c r="D45" s="26"/>
      <c r="E45" s="26"/>
      <c r="F45" s="26"/>
      <c r="G45" s="26"/>
      <c r="H45" s="26"/>
      <c r="I45" s="26"/>
    </row>
    <row r="46" spans="1:9" ht="13.5" customHeight="1">
      <c r="A46" s="35" t="s">
        <v>414</v>
      </c>
      <c r="B46" s="26"/>
      <c r="C46" s="26"/>
      <c r="D46" s="26"/>
      <c r="E46" s="26"/>
      <c r="F46" s="26"/>
      <c r="G46" s="26"/>
      <c r="H46" s="26"/>
      <c r="I46" s="26"/>
    </row>
    <row r="47" spans="1:9" ht="13.5" customHeight="1">
      <c r="A47" s="35" t="s">
        <v>415</v>
      </c>
      <c r="B47" s="26"/>
      <c r="C47" s="26"/>
      <c r="D47" s="26"/>
      <c r="E47" s="26"/>
      <c r="F47" s="26"/>
      <c r="G47" s="26"/>
      <c r="H47" s="26"/>
      <c r="I47" s="26"/>
    </row>
    <row r="48" spans="1:5" ht="13.5" customHeight="1">
      <c r="A48" s="2"/>
      <c r="B48" s="2"/>
      <c r="C48" s="2"/>
      <c r="D48" s="2"/>
      <c r="E48" s="2"/>
    </row>
    <row r="49" spans="1:9" ht="13.5" customHeight="1">
      <c r="A49" s="165" t="s">
        <v>222</v>
      </c>
      <c r="B49" s="163"/>
      <c r="C49" s="163"/>
      <c r="D49" s="163"/>
      <c r="E49" s="163"/>
      <c r="F49" s="163"/>
      <c r="G49" s="163"/>
      <c r="H49" s="163"/>
      <c r="I49" s="163"/>
    </row>
    <row r="50" spans="1:9" ht="13.5" customHeight="1">
      <c r="A50" s="163"/>
      <c r="B50" s="163"/>
      <c r="C50" s="163"/>
      <c r="D50" s="163"/>
      <c r="E50" s="163"/>
      <c r="F50" s="163"/>
      <c r="G50" s="163"/>
      <c r="H50" s="163"/>
      <c r="I50" s="163"/>
    </row>
    <row r="51" spans="2:9" ht="13.5" customHeight="1">
      <c r="B51" s="26"/>
      <c r="C51" s="26"/>
      <c r="D51" s="26"/>
      <c r="E51" s="26"/>
      <c r="F51" s="26"/>
      <c r="G51" s="26"/>
      <c r="H51" s="26"/>
      <c r="I51" s="26"/>
    </row>
    <row r="52" spans="1:9" ht="13.5" customHeight="1">
      <c r="A52" s="136" t="s">
        <v>264</v>
      </c>
      <c r="B52" s="26"/>
      <c r="C52" s="26"/>
      <c r="D52" s="26"/>
      <c r="E52" s="26"/>
      <c r="F52" s="26"/>
      <c r="G52" s="26"/>
      <c r="H52" s="26"/>
      <c r="I52" s="26"/>
    </row>
    <row r="53" spans="1:9" ht="13.5" customHeight="1">
      <c r="A53" s="135" t="s">
        <v>23</v>
      </c>
      <c r="B53" s="26"/>
      <c r="C53" s="26"/>
      <c r="D53" s="26"/>
      <c r="E53" s="26"/>
      <c r="F53" s="26"/>
      <c r="G53" s="26"/>
      <c r="H53" s="26"/>
      <c r="I53" s="26"/>
    </row>
    <row r="54" spans="1:9" ht="13.5" customHeight="1">
      <c r="A54" s="135" t="s">
        <v>418</v>
      </c>
      <c r="B54" s="26"/>
      <c r="C54" s="26"/>
      <c r="D54" s="26"/>
      <c r="E54" s="26"/>
      <c r="F54" s="26"/>
      <c r="G54" s="26"/>
      <c r="H54" s="26"/>
      <c r="I54" s="26"/>
    </row>
    <row r="55" spans="1:9" ht="13.5" customHeight="1">
      <c r="A55" s="135"/>
      <c r="B55" s="26"/>
      <c r="C55" s="26"/>
      <c r="D55" s="26"/>
      <c r="E55" s="26"/>
      <c r="F55" s="26"/>
      <c r="G55" s="26"/>
      <c r="H55" s="26"/>
      <c r="I55" s="26"/>
    </row>
    <row r="56" spans="1:9" ht="13.5" customHeight="1">
      <c r="A56" s="135" t="s">
        <v>403</v>
      </c>
      <c r="B56" s="26"/>
      <c r="C56" s="26"/>
      <c r="D56" s="26"/>
      <c r="E56" s="26"/>
      <c r="F56" s="26"/>
      <c r="G56" s="26"/>
      <c r="H56" s="26"/>
      <c r="I56" s="26"/>
    </row>
    <row r="57" spans="1:5" ht="13.5" customHeight="1">
      <c r="A57" s="135"/>
      <c r="B57" s="2"/>
      <c r="C57" s="2"/>
      <c r="D57" s="2"/>
      <c r="E57" s="2"/>
    </row>
    <row r="58" spans="1:5" ht="13.5" customHeight="1">
      <c r="A58" s="20" t="s">
        <v>47</v>
      </c>
      <c r="B58" s="3"/>
      <c r="C58" s="2"/>
      <c r="D58" s="3"/>
      <c r="E58" s="2"/>
    </row>
    <row r="59" spans="1:9" ht="13.5" customHeight="1">
      <c r="A59" s="165" t="s">
        <v>223</v>
      </c>
      <c r="B59" s="163"/>
      <c r="C59" s="163"/>
      <c r="D59" s="163"/>
      <c r="E59" s="163"/>
      <c r="F59" s="163"/>
      <c r="G59" s="163"/>
      <c r="H59" s="163"/>
      <c r="I59" s="163"/>
    </row>
    <row r="60" spans="1:9" ht="13.5" customHeight="1">
      <c r="A60" s="163"/>
      <c r="B60" s="163"/>
      <c r="C60" s="163"/>
      <c r="D60" s="163"/>
      <c r="E60" s="163"/>
      <c r="F60" s="163"/>
      <c r="G60" s="163"/>
      <c r="H60" s="163"/>
      <c r="I60" s="163"/>
    </row>
    <row r="61" spans="1:5" ht="13.5" customHeight="1">
      <c r="A61" s="2"/>
      <c r="B61" s="2"/>
      <c r="C61" s="2"/>
      <c r="D61" s="2"/>
      <c r="E61" s="2"/>
    </row>
    <row r="62" spans="1:5" ht="13.5" customHeight="1">
      <c r="A62" s="2"/>
      <c r="B62" s="2"/>
      <c r="C62" s="2"/>
      <c r="D62" s="2"/>
      <c r="E62" s="2"/>
    </row>
    <row r="63" spans="1:9" ht="13.5" customHeight="1">
      <c r="A63" s="107" t="s">
        <v>55</v>
      </c>
      <c r="B63" s="108"/>
      <c r="C63" s="108"/>
      <c r="D63" s="108"/>
      <c r="H63" s="35" t="s">
        <v>56</v>
      </c>
      <c r="I63" s="91"/>
    </row>
    <row r="64" spans="1:9" ht="13.5" customHeight="1">
      <c r="A64" s="107"/>
      <c r="B64" s="108"/>
      <c r="C64" s="108"/>
      <c r="D64" s="108"/>
      <c r="I64" s="91"/>
    </row>
    <row r="65" spans="1:9" ht="13.5" customHeight="1">
      <c r="A65" s="107"/>
      <c r="B65" s="108"/>
      <c r="C65" s="108"/>
      <c r="D65" s="108"/>
      <c r="I65" s="91"/>
    </row>
    <row r="66" spans="1:9" ht="13.5" customHeight="1">
      <c r="A66" s="107"/>
      <c r="B66" s="108"/>
      <c r="C66" s="108"/>
      <c r="D66" s="108"/>
      <c r="I66" s="91"/>
    </row>
    <row r="67" spans="1:9" ht="13.5" customHeight="1">
      <c r="A67" s="107"/>
      <c r="B67" s="108"/>
      <c r="C67" s="108"/>
      <c r="D67" s="108"/>
      <c r="H67" s="35" t="s">
        <v>257</v>
      </c>
      <c r="I67" s="91"/>
    </row>
    <row r="68" spans="1:9" ht="13.5" customHeight="1">
      <c r="A68" s="107"/>
      <c r="B68" s="108"/>
      <c r="C68" s="108"/>
      <c r="D68" s="108"/>
      <c r="H68" s="35" t="s">
        <v>57</v>
      </c>
      <c r="I68" s="91"/>
    </row>
    <row r="69" spans="1:9" ht="13.5" customHeight="1">
      <c r="A69" s="101" t="s">
        <v>35</v>
      </c>
      <c r="B69" s="108"/>
      <c r="C69" s="108"/>
      <c r="D69" s="108"/>
      <c r="H69" s="109"/>
      <c r="I69" s="91"/>
    </row>
    <row r="70" spans="1:9" ht="13.5" customHeight="1">
      <c r="A70" s="101" t="s">
        <v>36</v>
      </c>
      <c r="B70" s="108"/>
      <c r="C70" s="108"/>
      <c r="D70" s="108"/>
      <c r="H70" s="35" t="s">
        <v>404</v>
      </c>
      <c r="I70" s="91"/>
    </row>
    <row r="71" spans="1:9" ht="13.5" customHeight="1">
      <c r="A71" s="101" t="s">
        <v>181</v>
      </c>
      <c r="B71" s="108"/>
      <c r="C71" s="108"/>
      <c r="D71" s="108"/>
      <c r="I71" s="91"/>
    </row>
    <row r="72" ht="13.5" customHeight="1"/>
    <row r="101" spans="1:9" ht="12.75">
      <c r="A101" s="107"/>
      <c r="B101" s="108"/>
      <c r="C101" s="108"/>
      <c r="D101" s="108"/>
      <c r="I101" s="91"/>
    </row>
    <row r="102" spans="1:9" ht="12.75">
      <c r="A102" s="107"/>
      <c r="B102" s="108"/>
      <c r="C102" s="108"/>
      <c r="D102" s="108"/>
      <c r="I102" s="91"/>
    </row>
  </sheetData>
  <mergeCells count="4">
    <mergeCell ref="A59:I60"/>
    <mergeCell ref="A37:I40"/>
    <mergeCell ref="A41:I42"/>
    <mergeCell ref="A49:I50"/>
  </mergeCells>
  <printOptions horizontalCentered="1"/>
  <pageMargins left="0.6299212598425197" right="0.6299212598425197" top="0.984251968503937" bottom="0.3937007874015748" header="0.5118110236220472" footer="0.5118110236220472"/>
  <pageSetup blackAndWhite="1" fitToHeight="0" horizontalDpi="300" verticalDpi="300" orientation="portrait" paperSize="9" scale="76" r:id="rId1"/>
  <headerFooter alignWithMargins="0">
    <oddHeader>&amp;C&amp;"Arial,Bold"&amp;14Hamlet Trust (Limited by Guarantee)&amp;10
&amp;"Arial,Regular"
&amp;"Arial,Bold"&amp;12Trustees' Annual Report (continued)</oddHeader>
    <oddFooter xml:space="preserve">&amp;R&amp;"Arial,Bold"Page:3&amp;"Garamond,Bold" </oddFooter>
  </headerFooter>
</worksheet>
</file>

<file path=xl/worksheets/sheet6.xml><?xml version="1.0" encoding="utf-8"?>
<worksheet xmlns="http://schemas.openxmlformats.org/spreadsheetml/2006/main" xmlns:r="http://schemas.openxmlformats.org/officeDocument/2006/relationships">
  <dimension ref="A4:D72"/>
  <sheetViews>
    <sheetView showGridLines="0" view="pageBreakPreview" zoomScaleNormal="75" zoomScaleSheetLayoutView="100" workbookViewId="0" topLeftCell="A48">
      <selection activeCell="A1" sqref="A1"/>
    </sheetView>
  </sheetViews>
  <sheetFormatPr defaultColWidth="9.140625" defaultRowHeight="12.75"/>
  <cols>
    <col min="1" max="1" width="81.57421875" style="35" customWidth="1"/>
    <col min="2" max="2" width="11.28125" style="35" customWidth="1"/>
    <col min="3" max="3" width="1.8515625" style="35" customWidth="1"/>
    <col min="4" max="8" width="9.140625" style="35" customWidth="1"/>
    <col min="9" max="9" width="15.140625" style="35" customWidth="1"/>
    <col min="10" max="10" width="5.8515625" style="35" customWidth="1"/>
    <col min="11" max="11" width="7.28125" style="35" customWidth="1"/>
    <col min="12" max="16384" width="9.140625" style="35" customWidth="1"/>
  </cols>
  <sheetData>
    <row r="1" ht="13.5" customHeight="1"/>
    <row r="2" ht="13.5" customHeight="1"/>
    <row r="3" ht="13.5" customHeight="1"/>
    <row r="4" ht="13.5" customHeight="1">
      <c r="A4" s="95"/>
    </row>
    <row r="5" spans="1:2" ht="13.5" customHeight="1">
      <c r="A5" s="162" t="s">
        <v>326</v>
      </c>
      <c r="B5" s="163"/>
    </row>
    <row r="6" spans="1:2" ht="13.5" customHeight="1">
      <c r="A6" s="163"/>
      <c r="B6" s="163"/>
    </row>
    <row r="7" spans="1:2" ht="13.5" customHeight="1">
      <c r="A7" s="163"/>
      <c r="B7" s="163"/>
    </row>
    <row r="8" spans="1:2" ht="13.5" customHeight="1">
      <c r="A8" s="26"/>
      <c r="B8" s="26"/>
    </row>
    <row r="9" spans="1:2" ht="12.75">
      <c r="A9" s="163" t="s">
        <v>314</v>
      </c>
      <c r="B9" s="166"/>
    </row>
    <row r="10" spans="1:2" ht="12.75">
      <c r="A10" s="166"/>
      <c r="B10" s="166"/>
    </row>
    <row r="11" spans="1:2" ht="12.75">
      <c r="A11" s="166"/>
      <c r="B11" s="166"/>
    </row>
    <row r="12" spans="1:2" ht="12.75">
      <c r="A12" s="166"/>
      <c r="B12" s="166"/>
    </row>
    <row r="13" spans="1:2" ht="12.75">
      <c r="A13" s="166"/>
      <c r="B13" s="166"/>
    </row>
    <row r="14" spans="1:2" ht="12.75">
      <c r="A14" s="166"/>
      <c r="B14" s="166"/>
    </row>
    <row r="15" spans="1:2" ht="12.75">
      <c r="A15" s="166"/>
      <c r="B15" s="166"/>
    </row>
    <row r="16" spans="1:4" ht="13.5" customHeight="1">
      <c r="A16" s="91" t="s">
        <v>58</v>
      </c>
      <c r="D16" s="76"/>
    </row>
    <row r="17" spans="1:4" ht="13.5" customHeight="1">
      <c r="A17" s="162" t="s">
        <v>266</v>
      </c>
      <c r="B17" s="163"/>
      <c r="D17" s="2"/>
    </row>
    <row r="18" spans="1:4" ht="13.5" customHeight="1">
      <c r="A18" s="163"/>
      <c r="B18" s="163"/>
      <c r="D18" s="2"/>
    </row>
    <row r="19" spans="1:4" ht="13.5" customHeight="1">
      <c r="A19" s="163"/>
      <c r="B19" s="163"/>
      <c r="D19" s="2"/>
    </row>
    <row r="20" spans="1:4" ht="13.5" customHeight="1">
      <c r="A20" s="163"/>
      <c r="B20" s="163"/>
      <c r="D20" s="2"/>
    </row>
    <row r="21" spans="1:4" ht="13.5" customHeight="1">
      <c r="A21" s="162" t="s">
        <v>238</v>
      </c>
      <c r="B21" s="163"/>
      <c r="D21" s="20"/>
    </row>
    <row r="22" spans="1:4" ht="13.5" customHeight="1">
      <c r="A22" s="163"/>
      <c r="B22" s="163"/>
      <c r="D22" s="20"/>
    </row>
    <row r="23" spans="1:4" ht="13.5" customHeight="1">
      <c r="A23" s="26"/>
      <c r="B23" s="26"/>
      <c r="D23" s="20"/>
    </row>
    <row r="24" spans="1:4" ht="13.5" customHeight="1">
      <c r="A24" s="162" t="s">
        <v>240</v>
      </c>
      <c r="B24" s="163"/>
      <c r="D24" s="20"/>
    </row>
    <row r="25" spans="1:4" ht="13.5" customHeight="1">
      <c r="A25" s="163"/>
      <c r="B25" s="163"/>
      <c r="D25" s="20"/>
    </row>
    <row r="26" spans="1:4" ht="13.5" customHeight="1">
      <c r="A26" s="163"/>
      <c r="B26" s="163"/>
      <c r="D26" s="20"/>
    </row>
    <row r="27" spans="1:4" ht="13.5" customHeight="1">
      <c r="A27" s="163"/>
      <c r="B27" s="163"/>
      <c r="D27" s="20"/>
    </row>
    <row r="28" spans="1:4" ht="13.5" customHeight="1">
      <c r="A28" s="163"/>
      <c r="B28" s="163"/>
      <c r="D28" s="20"/>
    </row>
    <row r="29" spans="1:4" ht="13.5" customHeight="1">
      <c r="A29" s="163"/>
      <c r="B29" s="163"/>
      <c r="D29" s="20"/>
    </row>
    <row r="30" spans="1:4" ht="13.5" customHeight="1">
      <c r="A30" s="26"/>
      <c r="B30" s="26"/>
      <c r="D30" s="20"/>
    </row>
    <row r="31" spans="1:4" ht="13.5" customHeight="1">
      <c r="A31" s="162" t="s">
        <v>405</v>
      </c>
      <c r="B31" s="163"/>
      <c r="D31" s="20"/>
    </row>
    <row r="32" spans="1:4" ht="13.5" customHeight="1">
      <c r="A32" s="162"/>
      <c r="B32" s="163"/>
      <c r="D32" s="20"/>
    </row>
    <row r="33" spans="1:4" ht="13.5" customHeight="1">
      <c r="A33" s="162"/>
      <c r="B33" s="163"/>
      <c r="D33" s="20"/>
    </row>
    <row r="34" spans="1:4" ht="13.5" customHeight="1">
      <c r="A34" s="163"/>
      <c r="B34" s="163"/>
      <c r="D34" s="20"/>
    </row>
    <row r="35" spans="1:4" ht="13.5" customHeight="1">
      <c r="A35" s="26"/>
      <c r="B35" s="26"/>
      <c r="D35" s="20"/>
    </row>
    <row r="36" spans="1:4" ht="13.5" customHeight="1">
      <c r="A36" s="91" t="s">
        <v>59</v>
      </c>
      <c r="D36" s="76"/>
    </row>
    <row r="37" spans="1:4" ht="13.5" customHeight="1">
      <c r="A37" s="162" t="s">
        <v>241</v>
      </c>
      <c r="B37" s="163"/>
      <c r="D37" s="76"/>
    </row>
    <row r="38" spans="1:4" ht="13.5" customHeight="1">
      <c r="A38" s="163"/>
      <c r="B38" s="163"/>
      <c r="D38" s="76"/>
    </row>
    <row r="39" spans="1:4" ht="13.5" customHeight="1">
      <c r="A39" s="163"/>
      <c r="B39" s="163"/>
      <c r="D39" s="76"/>
    </row>
    <row r="40" spans="1:4" ht="13.5" customHeight="1">
      <c r="A40" s="163"/>
      <c r="B40" s="163"/>
      <c r="D40" s="76"/>
    </row>
    <row r="41" spans="1:4" ht="13.5" customHeight="1">
      <c r="A41" s="163"/>
      <c r="B41" s="163"/>
      <c r="D41" s="76"/>
    </row>
    <row r="42" spans="1:4" ht="13.5" customHeight="1">
      <c r="A42" s="163"/>
      <c r="B42" s="163"/>
      <c r="D42" s="76"/>
    </row>
    <row r="43" spans="1:4" ht="13.5" customHeight="1">
      <c r="A43" s="95"/>
      <c r="D43" s="96"/>
    </row>
    <row r="44" spans="1:2" ht="13.5" customHeight="1">
      <c r="A44" s="162" t="s">
        <v>239</v>
      </c>
      <c r="B44" s="163"/>
    </row>
    <row r="45" spans="1:2" ht="13.5" customHeight="1">
      <c r="A45" s="163"/>
      <c r="B45" s="163"/>
    </row>
    <row r="46" spans="1:2" ht="13.5" customHeight="1">
      <c r="A46" s="163"/>
      <c r="B46" s="163"/>
    </row>
    <row r="47" spans="1:2" ht="13.5" customHeight="1">
      <c r="A47" s="163"/>
      <c r="B47" s="163"/>
    </row>
    <row r="48" spans="1:2" ht="13.5" customHeight="1">
      <c r="A48" s="163"/>
      <c r="B48" s="163"/>
    </row>
    <row r="49" spans="1:4" ht="13.5" customHeight="1">
      <c r="A49" s="163"/>
      <c r="B49" s="163"/>
      <c r="D49" s="76"/>
    </row>
    <row r="50" spans="1:4" ht="13.5" customHeight="1">
      <c r="A50" s="97"/>
      <c r="B50" s="97"/>
      <c r="D50" s="98"/>
    </row>
    <row r="51" ht="13.5" customHeight="1">
      <c r="A51" s="91" t="s">
        <v>60</v>
      </c>
    </row>
    <row r="52" spans="1:4" ht="13.5" customHeight="1">
      <c r="A52" s="163" t="s">
        <v>325</v>
      </c>
      <c r="B52" s="163"/>
      <c r="D52" s="76"/>
    </row>
    <row r="53" spans="1:4" ht="13.5" customHeight="1">
      <c r="A53" s="163"/>
      <c r="B53" s="163"/>
      <c r="D53" s="76"/>
    </row>
    <row r="54" spans="1:4" ht="13.5" customHeight="1">
      <c r="A54" s="163"/>
      <c r="B54" s="163"/>
      <c r="D54" s="76"/>
    </row>
    <row r="55" spans="1:4" ht="13.5" customHeight="1">
      <c r="A55" s="163"/>
      <c r="B55" s="163"/>
      <c r="D55" s="76"/>
    </row>
    <row r="56" spans="1:4" ht="13.5" customHeight="1">
      <c r="A56" s="26"/>
      <c r="B56" s="26"/>
      <c r="D56" s="76"/>
    </row>
    <row r="57" ht="13.5" customHeight="1">
      <c r="B57" s="99" t="s">
        <v>48</v>
      </c>
    </row>
    <row r="58" spans="2:4" ht="13.5" customHeight="1">
      <c r="B58" s="99" t="s">
        <v>61</v>
      </c>
      <c r="D58" s="76"/>
    </row>
    <row r="59" spans="2:4" ht="13.5" customHeight="1">
      <c r="B59" s="99" t="s">
        <v>62</v>
      </c>
      <c r="D59" s="98"/>
    </row>
    <row r="60" spans="1:4" ht="13.5" customHeight="1">
      <c r="A60" s="100" t="s">
        <v>63</v>
      </c>
      <c r="D60" s="20"/>
    </row>
    <row r="61" ht="13.5" customHeight="1">
      <c r="A61" s="101" t="s">
        <v>64</v>
      </c>
    </row>
    <row r="62" spans="1:4" ht="13.5" customHeight="1">
      <c r="A62" s="95" t="s">
        <v>211</v>
      </c>
      <c r="D62" s="76"/>
    </row>
    <row r="63" spans="1:4" ht="12.75">
      <c r="A63" s="95"/>
      <c r="D63" s="76"/>
    </row>
    <row r="64" spans="1:4" ht="12.75">
      <c r="A64" s="102"/>
      <c r="D64" s="76"/>
    </row>
    <row r="65" spans="1:4" ht="15" customHeight="1">
      <c r="A65" s="102"/>
      <c r="D65" s="76"/>
    </row>
    <row r="66" spans="1:4" ht="12.75">
      <c r="A66" s="102"/>
      <c r="D66" s="98"/>
    </row>
    <row r="67" ht="12.75" customHeight="1">
      <c r="A67" s="91"/>
    </row>
    <row r="68" spans="1:4" ht="12.75">
      <c r="A68" s="91"/>
      <c r="D68" s="76"/>
    </row>
    <row r="69" spans="1:4" ht="12.75">
      <c r="A69" s="103"/>
      <c r="D69" s="76"/>
    </row>
    <row r="70" ht="12.75">
      <c r="D70" s="76"/>
    </row>
    <row r="72" ht="12.75">
      <c r="A72" s="91"/>
    </row>
  </sheetData>
  <mergeCells count="9">
    <mergeCell ref="A31:B34"/>
    <mergeCell ref="A37:B42"/>
    <mergeCell ref="A44:B49"/>
    <mergeCell ref="A52:B55"/>
    <mergeCell ref="A5:B7"/>
    <mergeCell ref="A17:B20"/>
    <mergeCell ref="A21:B22"/>
    <mergeCell ref="A24:B29"/>
    <mergeCell ref="A9:B15"/>
  </mergeCells>
  <printOptions horizontalCentered="1"/>
  <pageMargins left="0.6299212598425197" right="0.6299212598425197" top="0.984251968503937" bottom="0.3937007874015748" header="0.5118110236220472" footer="0.5118110236220472"/>
  <pageSetup blackAndWhite="1" orientation="portrait" paperSize="9" scale="87" r:id="rId1"/>
  <headerFooter alignWithMargins="0">
    <oddHeader>&amp;C&amp;"Arial,Bold"&amp;14Hamlet Trust (Limited by Guarantee)&amp;"Arial,Regular"&amp;10
&amp;"Arial,Bold"&amp;12Independent&amp;"Arial,Regular" &amp;"Arial,Bold"Auditors' Report to the Members of Hamlet Trust</oddHeader>
    <oddFooter xml:space="preserve">&amp;R&amp;"Arial,Bold"Page:4&amp;"Garamond,Bold" </oddFooter>
  </headerFooter>
</worksheet>
</file>

<file path=xl/worksheets/sheet7.xml><?xml version="1.0" encoding="utf-8"?>
<worksheet xmlns="http://schemas.openxmlformats.org/spreadsheetml/2006/main" xmlns:r="http://schemas.openxmlformats.org/officeDocument/2006/relationships">
  <dimension ref="A5:O52"/>
  <sheetViews>
    <sheetView view="pageBreakPreview" zoomScaleSheetLayoutView="100" workbookViewId="0" topLeftCell="A1">
      <selection activeCell="A1" sqref="A1"/>
    </sheetView>
  </sheetViews>
  <sheetFormatPr defaultColWidth="9.140625" defaultRowHeight="12.75"/>
  <cols>
    <col min="1" max="1" width="2.7109375" style="34" customWidth="1"/>
    <col min="2" max="2" width="30.28125" style="34" customWidth="1"/>
    <col min="3" max="3" width="6.421875" style="34" customWidth="1"/>
    <col min="4" max="4" width="10.7109375" style="142" customWidth="1"/>
    <col min="5" max="5" width="2.7109375" style="142" customWidth="1"/>
    <col min="6" max="6" width="10.7109375" style="143" customWidth="1"/>
    <col min="7" max="7" width="2.7109375" style="143" customWidth="1"/>
    <col min="8" max="8" width="10.7109375" style="143" customWidth="1"/>
    <col min="9" max="9" width="4.7109375" style="143" customWidth="1"/>
    <col min="10" max="10" width="11.8515625" style="143" customWidth="1"/>
    <col min="11" max="11" width="5.8515625" style="34" customWidth="1"/>
    <col min="12" max="12" width="7.28125" style="34" customWidth="1"/>
    <col min="13" max="13" width="9.8515625" style="34" bestFit="1" customWidth="1"/>
    <col min="14" max="16384" width="9.140625" style="34" customWidth="1"/>
  </cols>
  <sheetData>
    <row r="1" ht="13.5" customHeight="1"/>
    <row r="2" ht="13.5" customHeight="1"/>
    <row r="3" ht="13.5" customHeight="1"/>
    <row r="4" ht="13.5" customHeight="1"/>
    <row r="5" spans="4:10" ht="13.5" customHeight="1">
      <c r="D5" s="144" t="s">
        <v>65</v>
      </c>
      <c r="F5" s="145" t="s">
        <v>66</v>
      </c>
      <c r="H5" s="145" t="s">
        <v>67</v>
      </c>
      <c r="J5" s="145" t="s">
        <v>67</v>
      </c>
    </row>
    <row r="6" spans="3:10" ht="13.5" customHeight="1">
      <c r="C6" s="84" t="s">
        <v>68</v>
      </c>
      <c r="D6" s="146" t="s">
        <v>69</v>
      </c>
      <c r="E6" s="144"/>
      <c r="F6" s="145" t="s">
        <v>69</v>
      </c>
      <c r="H6" s="145" t="s">
        <v>187</v>
      </c>
      <c r="J6" s="145" t="s">
        <v>187</v>
      </c>
    </row>
    <row r="7" spans="3:10" ht="13.5" customHeight="1">
      <c r="C7" s="84"/>
      <c r="D7" s="146"/>
      <c r="E7" s="146"/>
      <c r="F7" s="147"/>
      <c r="H7" s="148" t="s">
        <v>83</v>
      </c>
      <c r="J7" s="148" t="s">
        <v>178</v>
      </c>
    </row>
    <row r="8" spans="8:10" ht="13.5" customHeight="1">
      <c r="H8" s="148" t="s">
        <v>319</v>
      </c>
      <c r="J8" s="148" t="s">
        <v>293</v>
      </c>
    </row>
    <row r="9" spans="1:10" ht="13.5" customHeight="1">
      <c r="A9" s="33" t="s">
        <v>71</v>
      </c>
      <c r="D9" s="146" t="s">
        <v>70</v>
      </c>
      <c r="F9" s="145" t="s">
        <v>70</v>
      </c>
      <c r="G9" s="147"/>
      <c r="H9" s="145" t="s">
        <v>70</v>
      </c>
      <c r="I9" s="145"/>
      <c r="J9" s="145" t="s">
        <v>70</v>
      </c>
    </row>
    <row r="10" spans="1:11" ht="13.5" customHeight="1">
      <c r="A10" s="33"/>
      <c r="F10" s="128"/>
      <c r="G10" s="128"/>
      <c r="K10" s="6"/>
    </row>
    <row r="11" spans="1:11" ht="13.5" customHeight="1">
      <c r="A11" s="33" t="s">
        <v>72</v>
      </c>
      <c r="F11" s="128"/>
      <c r="G11" s="128"/>
      <c r="K11" s="6"/>
    </row>
    <row r="12" spans="1:11" ht="13.5" customHeight="1">
      <c r="A12" s="34" t="s">
        <v>288</v>
      </c>
      <c r="B12" s="33"/>
      <c r="C12" s="35"/>
      <c r="F12" s="128"/>
      <c r="G12" s="128"/>
      <c r="K12" s="6"/>
    </row>
    <row r="13" spans="1:11" ht="13.5" customHeight="1">
      <c r="A13" s="34" t="s">
        <v>267</v>
      </c>
      <c r="B13" s="33"/>
      <c r="C13" s="35"/>
      <c r="F13" s="128"/>
      <c r="G13" s="128"/>
      <c r="K13" s="6"/>
    </row>
    <row r="14" spans="2:11" ht="13.5" customHeight="1">
      <c r="B14" s="34" t="s">
        <v>73</v>
      </c>
      <c r="C14" s="79">
        <v>3</v>
      </c>
      <c r="D14" s="142">
        <v>214390</v>
      </c>
      <c r="F14" s="142">
        <v>283783</v>
      </c>
      <c r="G14" s="128"/>
      <c r="H14" s="143">
        <f>D14+F14</f>
        <v>498173</v>
      </c>
      <c r="J14" s="143">
        <v>491048</v>
      </c>
      <c r="K14" s="6"/>
    </row>
    <row r="15" spans="1:11" ht="13.5" customHeight="1">
      <c r="A15" s="34" t="s">
        <v>74</v>
      </c>
      <c r="D15" s="142">
        <f>1050+14923</f>
        <v>15973</v>
      </c>
      <c r="F15" s="149">
        <v>0</v>
      </c>
      <c r="G15" s="128"/>
      <c r="H15" s="143">
        <f>D15+F15</f>
        <v>15973</v>
      </c>
      <c r="J15" s="143">
        <v>10279</v>
      </c>
      <c r="K15" s="6"/>
    </row>
    <row r="16" spans="1:11" ht="13.5" customHeight="1">
      <c r="A16" s="34" t="s">
        <v>75</v>
      </c>
      <c r="D16" s="142">
        <v>1477</v>
      </c>
      <c r="F16" s="149">
        <v>0</v>
      </c>
      <c r="G16" s="128"/>
      <c r="H16" s="143">
        <f>D16+F16</f>
        <v>1477</v>
      </c>
      <c r="J16" s="150">
        <v>2087</v>
      </c>
      <c r="K16" s="6"/>
    </row>
    <row r="17" spans="1:11" ht="13.5" customHeight="1">
      <c r="A17" s="33" t="s">
        <v>76</v>
      </c>
      <c r="D17" s="151">
        <f>SUM(D14:D16)</f>
        <v>231840</v>
      </c>
      <c r="F17" s="152">
        <f>SUM(F14:F16)</f>
        <v>283783</v>
      </c>
      <c r="G17" s="128"/>
      <c r="H17" s="151">
        <f>SUM(H14:H16)</f>
        <v>515623</v>
      </c>
      <c r="J17" s="150">
        <f>SUM(J14:J16)</f>
        <v>503414</v>
      </c>
      <c r="K17" s="6"/>
    </row>
    <row r="18" spans="6:11" ht="13.5" customHeight="1">
      <c r="F18" s="128"/>
      <c r="G18" s="128"/>
      <c r="K18" s="6"/>
    </row>
    <row r="19" spans="1:11" ht="13.5" customHeight="1">
      <c r="A19" s="33" t="s">
        <v>77</v>
      </c>
      <c r="F19" s="128"/>
      <c r="G19" s="128"/>
      <c r="K19" s="6"/>
    </row>
    <row r="20" spans="2:11" ht="13.5" customHeight="1">
      <c r="B20" s="33"/>
      <c r="F20" s="128"/>
      <c r="G20" s="128"/>
      <c r="K20" s="6"/>
    </row>
    <row r="21" spans="1:11" ht="13.5" customHeight="1">
      <c r="A21" s="34" t="s">
        <v>242</v>
      </c>
      <c r="D21" s="142">
        <v>15917</v>
      </c>
      <c r="F21" s="149">
        <v>0</v>
      </c>
      <c r="G21" s="128"/>
      <c r="H21" s="143">
        <f>SUM(D21:F21)</f>
        <v>15917</v>
      </c>
      <c r="J21" s="143">
        <v>5351</v>
      </c>
      <c r="K21" s="6"/>
    </row>
    <row r="22" spans="2:11" ht="13.5" customHeight="1">
      <c r="B22" s="33"/>
      <c r="F22" s="128"/>
      <c r="G22" s="128"/>
      <c r="K22" s="6"/>
    </row>
    <row r="23" spans="1:11" ht="13.5" customHeight="1">
      <c r="A23" s="34" t="s">
        <v>243</v>
      </c>
      <c r="F23" s="128"/>
      <c r="G23" s="128"/>
      <c r="K23" s="6"/>
    </row>
    <row r="24" spans="2:12" ht="13.5" customHeight="1">
      <c r="B24" s="34" t="s">
        <v>247</v>
      </c>
      <c r="G24" s="128"/>
      <c r="K24" s="6"/>
      <c r="L24" s="86"/>
    </row>
    <row r="25" spans="2:12" ht="13.5" customHeight="1">
      <c r="B25" s="127" t="s">
        <v>258</v>
      </c>
      <c r="D25" s="142">
        <v>56372</v>
      </c>
      <c r="F25" s="149">
        <v>0</v>
      </c>
      <c r="G25" s="128"/>
      <c r="H25" s="143">
        <f aca="true" t="shared" si="0" ref="H25:H30">SUM(D25:F25)</f>
        <v>56372</v>
      </c>
      <c r="J25" s="143">
        <v>79842</v>
      </c>
      <c r="K25" s="6"/>
      <c r="L25" s="86"/>
    </row>
    <row r="26" spans="2:12" ht="13.5" customHeight="1">
      <c r="B26" s="127" t="s">
        <v>129</v>
      </c>
      <c r="D26" s="142">
        <v>6165</v>
      </c>
      <c r="F26" s="143">
        <v>16903</v>
      </c>
      <c r="G26" s="128"/>
      <c r="H26" s="143">
        <f t="shared" si="0"/>
        <v>23068</v>
      </c>
      <c r="J26" s="143">
        <v>40190</v>
      </c>
      <c r="K26" s="6"/>
      <c r="L26" s="86"/>
    </row>
    <row r="27" spans="2:12" ht="13.5" customHeight="1">
      <c r="B27" s="127" t="s">
        <v>260</v>
      </c>
      <c r="D27" s="142">
        <v>130666</v>
      </c>
      <c r="F27" s="143">
        <v>59766</v>
      </c>
      <c r="G27" s="128"/>
      <c r="H27" s="143">
        <f t="shared" si="0"/>
        <v>190432</v>
      </c>
      <c r="J27" s="143">
        <v>199626</v>
      </c>
      <c r="K27" s="6"/>
      <c r="L27" s="86"/>
    </row>
    <row r="28" spans="2:12" ht="13.5" customHeight="1">
      <c r="B28" s="127" t="s">
        <v>259</v>
      </c>
      <c r="D28" s="142">
        <v>6259</v>
      </c>
      <c r="F28" s="143">
        <f>120109-43691</f>
        <v>76418</v>
      </c>
      <c r="G28" s="128"/>
      <c r="H28" s="143">
        <f t="shared" si="0"/>
        <v>82677</v>
      </c>
      <c r="J28" s="143">
        <v>96554</v>
      </c>
      <c r="K28" s="6"/>
      <c r="L28" s="86"/>
    </row>
    <row r="29" spans="2:12" ht="13.5" customHeight="1">
      <c r="B29" s="127" t="s">
        <v>261</v>
      </c>
      <c r="D29" s="142">
        <v>0</v>
      </c>
      <c r="F29" s="143">
        <v>54821</v>
      </c>
      <c r="G29" s="128"/>
      <c r="H29" s="143">
        <f t="shared" si="0"/>
        <v>54821</v>
      </c>
      <c r="J29" s="143">
        <v>30471</v>
      </c>
      <c r="K29" s="6"/>
      <c r="L29" s="86"/>
    </row>
    <row r="30" spans="2:12" ht="13.5" customHeight="1">
      <c r="B30" s="127" t="s">
        <v>416</v>
      </c>
      <c r="D30" s="142">
        <v>0</v>
      </c>
      <c r="F30" s="143">
        <v>43691</v>
      </c>
      <c r="G30" s="128"/>
      <c r="H30" s="143">
        <f t="shared" si="0"/>
        <v>43691</v>
      </c>
      <c r="J30" s="143">
        <v>0</v>
      </c>
      <c r="K30" s="6"/>
      <c r="L30" s="86"/>
    </row>
    <row r="31" spans="4:15" ht="13.5" customHeight="1">
      <c r="D31" s="151">
        <f>SUM(D25:D30)</f>
        <v>199462</v>
      </c>
      <c r="F31" s="151">
        <f>SUM(F25:F30)</f>
        <v>251599</v>
      </c>
      <c r="G31" s="128"/>
      <c r="H31" s="151">
        <f>SUM(H25:H30)</f>
        <v>451061</v>
      </c>
      <c r="J31" s="151">
        <f>SUM(J25:J30)</f>
        <v>446683</v>
      </c>
      <c r="K31" s="6"/>
      <c r="L31" s="86"/>
      <c r="M31" s="86"/>
      <c r="N31" s="86"/>
      <c r="O31" s="86"/>
    </row>
    <row r="32" spans="6:15" ht="13.5" customHeight="1">
      <c r="F32" s="130"/>
      <c r="G32" s="130"/>
      <c r="K32" s="6"/>
      <c r="L32" s="86"/>
      <c r="M32" s="86"/>
      <c r="N32" s="86"/>
      <c r="O32" s="86"/>
    </row>
    <row r="33" spans="4:15" ht="13.5" customHeight="1">
      <c r="D33" s="143"/>
      <c r="E33" s="143"/>
      <c r="K33" s="6"/>
      <c r="L33" s="86"/>
      <c r="M33" s="86"/>
      <c r="N33" s="86"/>
      <c r="O33" s="86"/>
    </row>
    <row r="34" spans="1:15" ht="13.5" customHeight="1">
      <c r="A34" s="34" t="s">
        <v>244</v>
      </c>
      <c r="D34" s="142">
        <v>9087</v>
      </c>
      <c r="F34" s="153">
        <v>0</v>
      </c>
      <c r="G34" s="128"/>
      <c r="H34" s="143">
        <f>SUM(D34:F34)</f>
        <v>9087</v>
      </c>
      <c r="J34" s="143">
        <v>11948</v>
      </c>
      <c r="K34" s="6"/>
      <c r="L34" s="86"/>
      <c r="M34" s="86"/>
      <c r="N34" s="86"/>
      <c r="O34" s="86"/>
    </row>
    <row r="35" spans="6:11" ht="13.5" customHeight="1">
      <c r="F35" s="128"/>
      <c r="G35" s="128"/>
      <c r="H35" s="154"/>
      <c r="K35" s="6"/>
    </row>
    <row r="36" spans="1:11" ht="13.5" customHeight="1">
      <c r="A36" s="33" t="s">
        <v>79</v>
      </c>
      <c r="C36" s="79">
        <v>4</v>
      </c>
      <c r="D36" s="151">
        <f>+D34+D31+D21</f>
        <v>224466</v>
      </c>
      <c r="F36" s="151">
        <f>+F34+F31+F21</f>
        <v>251599</v>
      </c>
      <c r="G36" s="128"/>
      <c r="H36" s="151">
        <f>+H34+H31+H21</f>
        <v>476065</v>
      </c>
      <c r="J36" s="151">
        <f>+J34+J31+J21</f>
        <v>463982</v>
      </c>
      <c r="K36" s="6"/>
    </row>
    <row r="37" spans="6:11" ht="13.5" customHeight="1">
      <c r="F37" s="128"/>
      <c r="G37" s="128"/>
      <c r="K37" s="6"/>
    </row>
    <row r="38" spans="1:11" ht="13.5" customHeight="1">
      <c r="A38" s="33" t="s">
        <v>26</v>
      </c>
      <c r="B38" s="6"/>
      <c r="F38" s="128"/>
      <c r="G38" s="128"/>
      <c r="K38" s="6"/>
    </row>
    <row r="39" spans="1:10" ht="13.5" customHeight="1">
      <c r="A39" s="33" t="s">
        <v>296</v>
      </c>
      <c r="D39" s="142">
        <f>D17-D36</f>
        <v>7374</v>
      </c>
      <c r="F39" s="142">
        <f>F17-F36</f>
        <v>32184</v>
      </c>
      <c r="H39" s="143">
        <f>H17-H36</f>
        <v>39558</v>
      </c>
      <c r="J39" s="142">
        <f>J17-J36</f>
        <v>39432</v>
      </c>
    </row>
    <row r="40" spans="2:10" ht="13.5" customHeight="1">
      <c r="B40" s="5"/>
      <c r="F40" s="142"/>
      <c r="J40" s="142"/>
    </row>
    <row r="41" ht="13.5" customHeight="1"/>
    <row r="42" spans="1:10" ht="13.5" customHeight="1">
      <c r="A42" s="137" t="s">
        <v>268</v>
      </c>
      <c r="D42" s="142">
        <v>84113</v>
      </c>
      <c r="F42" s="143">
        <v>68871</v>
      </c>
      <c r="H42" s="143">
        <f>SUM(D42:G42)</f>
        <v>152984</v>
      </c>
      <c r="J42" s="143">
        <v>113552</v>
      </c>
    </row>
    <row r="43" ht="13.5" customHeight="1"/>
    <row r="44" ht="13.5" customHeight="1">
      <c r="A44" s="33"/>
    </row>
    <row r="45" spans="1:10" ht="13.5" customHeight="1" thickBot="1">
      <c r="A45" s="137" t="s">
        <v>269</v>
      </c>
      <c r="D45" s="155">
        <f>SUM(D39:D44)</f>
        <v>91487</v>
      </c>
      <c r="F45" s="155">
        <f>SUM(F39:F44)</f>
        <v>101055</v>
      </c>
      <c r="H45" s="155">
        <f>SUM(H39:H44)</f>
        <v>192542</v>
      </c>
      <c r="J45" s="155">
        <f>SUM(J39:J44)</f>
        <v>152984</v>
      </c>
    </row>
    <row r="46" ht="13.5" customHeight="1" thickTop="1"/>
    <row r="47" ht="13.5" customHeight="1">
      <c r="A47" s="33" t="s">
        <v>81</v>
      </c>
    </row>
    <row r="48" ht="13.5" customHeight="1">
      <c r="A48" s="34" t="s">
        <v>183</v>
      </c>
    </row>
    <row r="49" ht="13.5" customHeight="1"/>
    <row r="50" ht="13.5" customHeight="1">
      <c r="A50" s="33" t="s">
        <v>82</v>
      </c>
    </row>
    <row r="51" ht="13.5" customHeight="1">
      <c r="A51" s="34" t="s">
        <v>253</v>
      </c>
    </row>
    <row r="52" ht="12.75">
      <c r="A52" s="34" t="s">
        <v>265</v>
      </c>
    </row>
  </sheetData>
  <printOptions horizontalCentered="1"/>
  <pageMargins left="0.6299212598425197" right="0.6299212598425197" top="1.1811023622047245" bottom="0.3937007874015748" header="0.5118110236220472" footer="0.5118110236220472"/>
  <pageSetup blackAndWhite="1" orientation="portrait" paperSize="9" scale="89" r:id="rId1"/>
  <headerFooter alignWithMargins="0">
    <oddHeader>&amp;C&amp;"Arial,Bold"&amp;14Hamlet Trust (Limited by Guarantee)
&amp;"Arial,Regular"&amp;16
&amp;"Arial,Bold"&amp;12Statement of Financial Activities
For the year ended 31 December 2003</oddHeader>
    <oddFooter xml:space="preserve">&amp;R&amp;"Arial,Bold"Page:5&amp;"Garamond,Bold" </oddFooter>
  </headerFooter>
</worksheet>
</file>

<file path=xl/worksheets/sheet8.xml><?xml version="1.0" encoding="utf-8"?>
<worksheet xmlns="http://schemas.openxmlformats.org/spreadsheetml/2006/main" xmlns:r="http://schemas.openxmlformats.org/officeDocument/2006/relationships">
  <dimension ref="A4:M51"/>
  <sheetViews>
    <sheetView view="pageBreakPreview" zoomScaleSheetLayoutView="100" workbookViewId="0" topLeftCell="A1">
      <selection activeCell="A1" sqref="A1"/>
    </sheetView>
  </sheetViews>
  <sheetFormatPr defaultColWidth="9.140625" defaultRowHeight="12.75"/>
  <cols>
    <col min="1" max="1" width="31.7109375" style="34" customWidth="1"/>
    <col min="2" max="2" width="5.00390625" style="79" bestFit="1" customWidth="1"/>
    <col min="3" max="3" width="1.1484375" style="34" customWidth="1"/>
    <col min="4" max="4" width="10.7109375" style="80" customWidth="1"/>
    <col min="5" max="5" width="2.7109375" style="80" customWidth="1"/>
    <col min="6" max="6" width="10.7109375" style="81" customWidth="1"/>
    <col min="7" max="7" width="4.7109375" style="81" customWidth="1"/>
    <col min="8" max="8" width="10.7109375" style="34" customWidth="1"/>
    <col min="9" max="9" width="2.7109375" style="34" customWidth="1"/>
    <col min="10" max="10" width="10.7109375" style="34" customWidth="1"/>
    <col min="11" max="11" width="7.28125" style="34" customWidth="1"/>
    <col min="12" max="16384" width="9.140625" style="34" customWidth="1"/>
  </cols>
  <sheetData>
    <row r="1" ht="13.5" customHeight="1"/>
    <row r="2" ht="13.5" customHeight="1"/>
    <row r="3" ht="13.5" customHeight="1"/>
    <row r="4" spans="5:9" ht="13.5" customHeight="1">
      <c r="E4" s="82"/>
      <c r="F4" s="83"/>
      <c r="G4" s="83"/>
      <c r="H4" s="84"/>
      <c r="I4" s="84"/>
    </row>
    <row r="5" spans="2:10" ht="13.5" customHeight="1">
      <c r="B5" s="84" t="s">
        <v>68</v>
      </c>
      <c r="D5" s="85">
        <v>2003</v>
      </c>
      <c r="E5" s="85"/>
      <c r="F5" s="85"/>
      <c r="G5" s="86"/>
      <c r="H5" s="167">
        <v>2002</v>
      </c>
      <c r="I5" s="167"/>
      <c r="J5" s="167"/>
    </row>
    <row r="6" spans="4:10" ht="13.5" customHeight="1">
      <c r="D6" s="82" t="s">
        <v>70</v>
      </c>
      <c r="F6" s="83" t="s">
        <v>70</v>
      </c>
      <c r="H6" s="82" t="s">
        <v>70</v>
      </c>
      <c r="I6" s="80"/>
      <c r="J6" s="83" t="s">
        <v>70</v>
      </c>
    </row>
    <row r="7" spans="1:10" ht="13.5" customHeight="1">
      <c r="A7" s="33" t="s">
        <v>84</v>
      </c>
      <c r="H7" s="80"/>
      <c r="I7" s="80"/>
      <c r="J7" s="81"/>
    </row>
    <row r="8" spans="1:10" ht="13.5" customHeight="1">
      <c r="A8" s="34" t="s">
        <v>85</v>
      </c>
      <c r="B8" s="79">
        <v>7</v>
      </c>
      <c r="D8" s="8"/>
      <c r="E8" s="8"/>
      <c r="F8" s="6">
        <f>'Page 10'!K19</f>
        <v>0</v>
      </c>
      <c r="G8" s="6"/>
      <c r="H8" s="8"/>
      <c r="I8" s="8"/>
      <c r="J8" s="6">
        <v>44636</v>
      </c>
    </row>
    <row r="9" spans="4:10" ht="13.5" customHeight="1">
      <c r="D9" s="8"/>
      <c r="E9" s="8"/>
      <c r="F9" s="6"/>
      <c r="G9" s="6"/>
      <c r="H9" s="8"/>
      <c r="I9" s="8"/>
      <c r="J9" s="6"/>
    </row>
    <row r="10" spans="4:10" ht="13.5" customHeight="1">
      <c r="D10" s="8"/>
      <c r="E10" s="8"/>
      <c r="F10" s="6"/>
      <c r="G10" s="6"/>
      <c r="H10" s="8"/>
      <c r="I10" s="8"/>
      <c r="J10" s="6"/>
    </row>
    <row r="11" spans="4:10" ht="13.5" customHeight="1">
      <c r="D11" s="8"/>
      <c r="E11" s="8"/>
      <c r="F11" s="6"/>
      <c r="G11" s="6"/>
      <c r="H11" s="8"/>
      <c r="I11" s="8"/>
      <c r="J11" s="6"/>
    </row>
    <row r="12" spans="1:10" ht="13.5" customHeight="1">
      <c r="A12" s="33" t="s">
        <v>86</v>
      </c>
      <c r="D12" s="8"/>
      <c r="E12" s="8"/>
      <c r="F12" s="6"/>
      <c r="G12" s="6"/>
      <c r="H12" s="8"/>
      <c r="I12" s="8"/>
      <c r="J12" s="6"/>
    </row>
    <row r="13" spans="1:10" ht="13.5" customHeight="1">
      <c r="A13" s="34" t="s">
        <v>87</v>
      </c>
      <c r="B13" s="79">
        <v>8</v>
      </c>
      <c r="D13" s="6">
        <f>+'Page 10'!I33</f>
        <v>5383</v>
      </c>
      <c r="E13" s="8"/>
      <c r="F13" s="6"/>
      <c r="G13" s="6"/>
      <c r="H13" s="8">
        <v>25687</v>
      </c>
      <c r="I13" s="8"/>
      <c r="J13" s="6"/>
    </row>
    <row r="14" spans="1:10" ht="13.5" customHeight="1">
      <c r="A14" s="34" t="s">
        <v>88</v>
      </c>
      <c r="B14" s="79">
        <v>9</v>
      </c>
      <c r="D14" s="72">
        <v>229976</v>
      </c>
      <c r="E14" s="8"/>
      <c r="F14" s="6"/>
      <c r="G14" s="6"/>
      <c r="H14" s="87">
        <v>161442</v>
      </c>
      <c r="I14" s="8"/>
      <c r="J14" s="6"/>
    </row>
    <row r="15" spans="4:10" ht="13.5" customHeight="1">
      <c r="D15" s="6">
        <f>SUM(D13:D14)</f>
        <v>235359</v>
      </c>
      <c r="E15" s="8"/>
      <c r="F15" s="6"/>
      <c r="G15" s="6"/>
      <c r="H15" s="8">
        <f>SUM(H13:H14)</f>
        <v>187129</v>
      </c>
      <c r="I15" s="8"/>
      <c r="J15" s="6"/>
    </row>
    <row r="16" spans="5:10" ht="13.5" customHeight="1">
      <c r="E16" s="8"/>
      <c r="F16" s="6"/>
      <c r="G16" s="6"/>
      <c r="H16" s="8"/>
      <c r="I16" s="8"/>
      <c r="J16" s="88"/>
    </row>
    <row r="17" spans="1:10" ht="13.5" customHeight="1">
      <c r="A17" s="33" t="s">
        <v>89</v>
      </c>
      <c r="E17" s="8"/>
      <c r="F17" s="6"/>
      <c r="G17" s="6"/>
      <c r="H17" s="8"/>
      <c r="I17" s="8"/>
      <c r="J17" s="6"/>
    </row>
    <row r="18" spans="1:10" ht="13.5" customHeight="1">
      <c r="A18" s="33" t="s">
        <v>90</v>
      </c>
      <c r="B18" s="79">
        <v>10</v>
      </c>
      <c r="D18" s="89">
        <f>-'Page 10'!I49</f>
        <v>-42817</v>
      </c>
      <c r="E18" s="8"/>
      <c r="F18" s="6"/>
      <c r="G18" s="6"/>
      <c r="H18" s="89">
        <v>-78781</v>
      </c>
      <c r="I18" s="8"/>
      <c r="J18" s="6"/>
    </row>
    <row r="19" spans="4:10" ht="13.5" customHeight="1">
      <c r="D19" s="8"/>
      <c r="E19" s="8"/>
      <c r="F19" s="6"/>
      <c r="G19" s="6"/>
      <c r="H19" s="8"/>
      <c r="I19" s="8"/>
      <c r="J19" s="6"/>
    </row>
    <row r="20" spans="1:10" ht="13.5" customHeight="1">
      <c r="A20" s="33" t="s">
        <v>91</v>
      </c>
      <c r="D20" s="8"/>
      <c r="E20" s="8"/>
      <c r="F20" s="89">
        <f>SUM(D15:D18)</f>
        <v>192542</v>
      </c>
      <c r="G20" s="6"/>
      <c r="H20" s="8"/>
      <c r="I20" s="8"/>
      <c r="J20" s="72">
        <f>SUM(H15:H18)</f>
        <v>108348</v>
      </c>
    </row>
    <row r="21" spans="1:10" ht="13.5" customHeight="1">
      <c r="A21" s="33"/>
      <c r="D21" s="8"/>
      <c r="E21" s="81"/>
      <c r="G21" s="6"/>
      <c r="H21" s="8"/>
      <c r="I21" s="8"/>
      <c r="J21" s="6"/>
    </row>
    <row r="22" spans="1:10" ht="13.5" customHeight="1" thickBot="1">
      <c r="A22" s="33" t="s">
        <v>92</v>
      </c>
      <c r="D22" s="8"/>
      <c r="E22" s="8"/>
      <c r="F22" s="159">
        <f>F8+F20</f>
        <v>192542</v>
      </c>
      <c r="G22" s="6"/>
      <c r="H22" s="8"/>
      <c r="I22" s="8"/>
      <c r="J22" s="24">
        <f>J8+J20</f>
        <v>152984</v>
      </c>
    </row>
    <row r="23" spans="1:10" ht="13.5" customHeight="1" thickTop="1">
      <c r="A23" s="33"/>
      <c r="D23" s="8"/>
      <c r="E23" s="8"/>
      <c r="F23" s="52"/>
      <c r="G23" s="14"/>
      <c r="H23" s="21"/>
      <c r="I23" s="21"/>
      <c r="J23" s="14"/>
    </row>
    <row r="24" spans="1:10" ht="13.5" customHeight="1">
      <c r="A24" s="124"/>
      <c r="D24" s="8"/>
      <c r="E24" s="8"/>
      <c r="F24" s="52"/>
      <c r="G24" s="14"/>
      <c r="H24" s="21"/>
      <c r="I24" s="21"/>
      <c r="J24" s="14"/>
    </row>
    <row r="25" spans="1:10" ht="13.5" customHeight="1">
      <c r="A25" s="33"/>
      <c r="D25" s="8"/>
      <c r="E25" s="8"/>
      <c r="G25" s="6"/>
      <c r="H25" s="8"/>
      <c r="I25" s="8"/>
      <c r="J25" s="6"/>
    </row>
    <row r="26" spans="1:10" ht="13.5" customHeight="1">
      <c r="A26" s="33" t="s">
        <v>69</v>
      </c>
      <c r="D26" s="8"/>
      <c r="E26" s="8"/>
      <c r="G26" s="6"/>
      <c r="H26" s="8"/>
      <c r="I26" s="8"/>
      <c r="J26" s="6"/>
    </row>
    <row r="27" spans="1:10" ht="13.5" customHeight="1">
      <c r="A27" s="34" t="s">
        <v>65</v>
      </c>
      <c r="B27" s="79">
        <v>13</v>
      </c>
      <c r="D27" s="126"/>
      <c r="E27" s="8"/>
      <c r="F27" s="52">
        <f>sofa!D45</f>
        <v>91487</v>
      </c>
      <c r="G27" s="6"/>
      <c r="H27" s="35"/>
      <c r="I27" s="8"/>
      <c r="J27" s="8">
        <f>sofa!D42</f>
        <v>84113</v>
      </c>
    </row>
    <row r="28" spans="1:10" ht="13.5" customHeight="1">
      <c r="A28" s="34" t="s">
        <v>66</v>
      </c>
      <c r="B28" s="79">
        <v>13</v>
      </c>
      <c r="D28" s="35"/>
      <c r="E28" s="8"/>
      <c r="F28" s="52">
        <f>sofa!F45</f>
        <v>101055</v>
      </c>
      <c r="G28" s="6"/>
      <c r="H28" s="35"/>
      <c r="I28" s="8"/>
      <c r="J28" s="8">
        <f>sofa!F42</f>
        <v>68871</v>
      </c>
    </row>
    <row r="29" spans="4:10" ht="13.5" customHeight="1">
      <c r="D29" s="35"/>
      <c r="E29" s="8"/>
      <c r="G29" s="6"/>
      <c r="H29" s="35"/>
      <c r="I29" s="8"/>
      <c r="J29" s="35"/>
    </row>
    <row r="30" spans="2:13" s="33" customFormat="1" ht="13.5" customHeight="1" thickBot="1">
      <c r="B30" s="84"/>
      <c r="D30" s="125"/>
      <c r="E30" s="7"/>
      <c r="F30" s="90">
        <f>F27+F28</f>
        <v>192542</v>
      </c>
      <c r="G30" s="6"/>
      <c r="H30" s="35"/>
      <c r="I30" s="8"/>
      <c r="J30" s="73">
        <f>SUM(J27:J29)</f>
        <v>152984</v>
      </c>
      <c r="M30" s="5"/>
    </row>
    <row r="31" spans="2:10" s="33" customFormat="1" ht="13.5" customHeight="1" thickTop="1">
      <c r="B31" s="84"/>
      <c r="D31" s="91"/>
      <c r="E31" s="7"/>
      <c r="F31" s="6"/>
      <c r="G31" s="6"/>
      <c r="H31" s="35"/>
      <c r="I31" s="8"/>
      <c r="J31" s="6"/>
    </row>
    <row r="32" spans="4:11" ht="13.5" customHeight="1">
      <c r="D32" s="6"/>
      <c r="E32" s="8"/>
      <c r="F32" s="6"/>
      <c r="G32" s="6"/>
      <c r="H32" s="6"/>
      <c r="I32" s="6"/>
      <c r="J32" s="6"/>
      <c r="K32" s="6"/>
    </row>
    <row r="33" spans="1:11" ht="13.5" customHeight="1">
      <c r="A33" s="168"/>
      <c r="B33" s="163"/>
      <c r="C33" s="163"/>
      <c r="D33" s="163"/>
      <c r="E33" s="163"/>
      <c r="F33" s="163"/>
      <c r="G33" s="163"/>
      <c r="H33" s="163"/>
      <c r="I33" s="163"/>
      <c r="J33" s="163"/>
      <c r="K33" s="6"/>
    </row>
    <row r="34" spans="1:11" ht="13.5" customHeight="1">
      <c r="A34" s="163"/>
      <c r="B34" s="163"/>
      <c r="C34" s="163"/>
      <c r="D34" s="163"/>
      <c r="E34" s="163"/>
      <c r="F34" s="163"/>
      <c r="G34" s="163"/>
      <c r="H34" s="163"/>
      <c r="I34" s="163"/>
      <c r="J34" s="163"/>
      <c r="K34" s="6"/>
    </row>
    <row r="35" spans="4:11" ht="13.5" customHeight="1">
      <c r="D35" s="6"/>
      <c r="E35" s="8"/>
      <c r="F35" s="6"/>
      <c r="G35" s="6"/>
      <c r="H35" s="6"/>
      <c r="I35" s="6"/>
      <c r="J35" s="6"/>
      <c r="K35" s="6"/>
    </row>
    <row r="36" spans="1:11" ht="13.5" customHeight="1">
      <c r="A36" s="92" t="s">
        <v>368</v>
      </c>
      <c r="D36" s="6"/>
      <c r="E36" s="8"/>
      <c r="F36" s="6"/>
      <c r="G36" s="6"/>
      <c r="H36" s="6"/>
      <c r="I36" s="6"/>
      <c r="J36" s="6"/>
      <c r="K36" s="6"/>
    </row>
    <row r="37" spans="4:11" ht="12.75">
      <c r="D37" s="6"/>
      <c r="E37" s="8"/>
      <c r="F37" s="6"/>
      <c r="G37" s="6"/>
      <c r="H37" s="6"/>
      <c r="I37" s="6"/>
      <c r="J37" s="6"/>
      <c r="K37" s="6"/>
    </row>
    <row r="38" spans="4:11" ht="12.75">
      <c r="D38" s="6"/>
      <c r="E38" s="8"/>
      <c r="F38" s="6"/>
      <c r="G38" s="6"/>
      <c r="H38" s="6"/>
      <c r="I38" s="6"/>
      <c r="J38" s="6"/>
      <c r="K38" s="6"/>
    </row>
    <row r="39" spans="4:11" ht="12.75">
      <c r="D39" s="6"/>
      <c r="E39" s="8"/>
      <c r="F39" s="6"/>
      <c r="G39" s="6"/>
      <c r="H39" s="6"/>
      <c r="I39" s="6"/>
      <c r="J39" s="6"/>
      <c r="K39" s="6"/>
    </row>
    <row r="40" spans="4:11" ht="12.75">
      <c r="D40" s="8"/>
      <c r="E40" s="8"/>
      <c r="F40" s="6"/>
      <c r="G40" s="6"/>
      <c r="H40" s="6"/>
      <c r="I40" s="6"/>
      <c r="J40" s="6"/>
      <c r="K40" s="6"/>
    </row>
    <row r="41" spans="1:11" ht="12.75">
      <c r="A41" s="34" t="s">
        <v>257</v>
      </c>
      <c r="B41" s="93"/>
      <c r="C41" s="6"/>
      <c r="D41" s="8"/>
      <c r="E41" s="8"/>
      <c r="F41" s="6"/>
      <c r="G41" s="35"/>
      <c r="H41" s="35"/>
      <c r="I41" s="6"/>
      <c r="J41" s="6"/>
      <c r="K41" s="6"/>
    </row>
    <row r="42" spans="1:11" ht="12.75">
      <c r="A42" s="34" t="s">
        <v>57</v>
      </c>
      <c r="D42" s="8"/>
      <c r="E42" s="8"/>
      <c r="F42" s="6"/>
      <c r="G42" s="6"/>
      <c r="H42" s="6"/>
      <c r="I42" s="6"/>
      <c r="J42" s="6"/>
      <c r="K42" s="6"/>
    </row>
    <row r="43" spans="4:11" ht="12.75">
      <c r="D43" s="8"/>
      <c r="E43" s="8"/>
      <c r="F43" s="6"/>
      <c r="G43" s="6"/>
      <c r="H43" s="6"/>
      <c r="I43" s="6"/>
      <c r="J43" s="6"/>
      <c r="K43" s="6"/>
    </row>
    <row r="44" spans="4:11" ht="12.75">
      <c r="D44" s="8"/>
      <c r="E44" s="8"/>
      <c r="F44" s="6"/>
      <c r="G44" s="6"/>
      <c r="H44" s="6"/>
      <c r="I44" s="6"/>
      <c r="J44" s="6"/>
      <c r="K44" s="6"/>
    </row>
    <row r="45" spans="4:11" ht="12.75">
      <c r="D45" s="8"/>
      <c r="E45" s="8"/>
      <c r="F45" s="6"/>
      <c r="G45" s="6"/>
      <c r="H45" s="6"/>
      <c r="I45" s="6"/>
      <c r="J45" s="6"/>
      <c r="K45" s="6"/>
    </row>
    <row r="46" spans="4:11" ht="12.75">
      <c r="D46" s="8"/>
      <c r="E46" s="8"/>
      <c r="F46" s="6"/>
      <c r="G46" s="6"/>
      <c r="H46" s="6"/>
      <c r="I46" s="6"/>
      <c r="J46" s="6"/>
      <c r="K46" s="6"/>
    </row>
    <row r="47" spans="4:11" ht="12.75">
      <c r="D47" s="8"/>
      <c r="E47" s="8"/>
      <c r="F47" s="6"/>
      <c r="G47" s="6"/>
      <c r="H47" s="6"/>
      <c r="I47" s="6"/>
      <c r="J47" s="6"/>
      <c r="K47" s="6"/>
    </row>
    <row r="48" spans="4:11" ht="12.75">
      <c r="D48" s="8"/>
      <c r="E48" s="8"/>
      <c r="F48" s="6"/>
      <c r="G48" s="6"/>
      <c r="H48" s="6"/>
      <c r="I48" s="6"/>
      <c r="J48" s="6"/>
      <c r="K48" s="6"/>
    </row>
    <row r="49" spans="4:11" ht="12.75">
      <c r="D49" s="8"/>
      <c r="E49" s="8"/>
      <c r="F49" s="6"/>
      <c r="G49" s="6"/>
      <c r="H49" s="6"/>
      <c r="I49" s="6"/>
      <c r="J49" s="6"/>
      <c r="K49" s="6"/>
    </row>
    <row r="50" spans="4:11" ht="12.75">
      <c r="D50" s="8"/>
      <c r="E50" s="8"/>
      <c r="F50" s="6"/>
      <c r="G50" s="6"/>
      <c r="H50" s="6"/>
      <c r="I50" s="6"/>
      <c r="J50" s="6"/>
      <c r="K50" s="6"/>
    </row>
    <row r="51" spans="4:11" ht="12.75">
      <c r="D51" s="8"/>
      <c r="E51" s="8"/>
      <c r="F51" s="6"/>
      <c r="G51" s="6"/>
      <c r="H51" s="6"/>
      <c r="I51" s="6"/>
      <c r="J51" s="6"/>
      <c r="K51" s="6"/>
    </row>
  </sheetData>
  <mergeCells count="2">
    <mergeCell ref="H5:J5"/>
    <mergeCell ref="A33:J34"/>
  </mergeCells>
  <printOptions horizontalCentered="1"/>
  <pageMargins left="0.6299212598425197" right="0.6299212598425197" top="0.984251968503937" bottom="0.3937007874015748" header="0.5118110236220472" footer="0.5118110236220472"/>
  <pageSetup blackAndWhite="1" orientation="portrait" paperSize="9" scale="89" r:id="rId1"/>
  <headerFooter alignWithMargins="0">
    <oddHeader>&amp;C&amp;"Arial,Bold"&amp;14Hamlet Trust (Limited by Guarantee)
&amp;10
&amp;"Arial,Regular"
&amp;"Arial,Bold"&amp;12Balance Sheet as at 31 December 2003</oddHeader>
    <oddFooter xml:space="preserve">&amp;R&amp;"Arial,Bold"Page:6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3:M73"/>
  <sheetViews>
    <sheetView showGridLines="0" view="pageBreakPreview" zoomScaleNormal="75" zoomScaleSheetLayoutView="100" workbookViewId="0" topLeftCell="A18">
      <selection activeCell="A1" sqref="A1"/>
    </sheetView>
  </sheetViews>
  <sheetFormatPr defaultColWidth="9.140625" defaultRowHeight="12.75"/>
  <cols>
    <col min="1" max="1" width="3.57421875" style="1" customWidth="1"/>
    <col min="2" max="2" width="11.140625" style="2" customWidth="1"/>
    <col min="3" max="3" width="17.421875" style="3" customWidth="1"/>
    <col min="4" max="4" width="3.7109375" style="3" customWidth="1"/>
    <col min="5" max="5" width="4.28125" style="3" customWidth="1"/>
    <col min="6" max="6" width="2.7109375" style="3" customWidth="1"/>
    <col min="7" max="7" width="8.7109375" style="3" customWidth="1"/>
    <col min="8" max="8" width="3.7109375" style="3" customWidth="1"/>
    <col min="9" max="9" width="28.57421875" style="3" customWidth="1"/>
    <col min="10" max="10" width="11.00390625" style="3" customWidth="1"/>
    <col min="11" max="11" width="7.28125" style="3" customWidth="1"/>
    <col min="12" max="12" width="0.85546875" style="2" customWidth="1"/>
    <col min="13" max="13" width="11.57421875" style="2" customWidth="1"/>
    <col min="14" max="16384" width="9.140625" style="2" customWidth="1"/>
  </cols>
  <sheetData>
    <row r="1" ht="13.5" customHeight="1"/>
    <row r="2" ht="13.5" customHeight="1"/>
    <row r="3" spans="9:13" ht="13.5" customHeight="1">
      <c r="I3" s="75"/>
      <c r="J3" s="75"/>
      <c r="K3" s="75"/>
      <c r="M3" s="36"/>
    </row>
    <row r="4" ht="13.5" customHeight="1">
      <c r="M4" s="36"/>
    </row>
    <row r="5" spans="1:13" ht="13.5" customHeight="1">
      <c r="A5" s="37" t="s">
        <v>93</v>
      </c>
      <c r="B5" s="20" t="s">
        <v>94</v>
      </c>
      <c r="M5" s="36"/>
    </row>
    <row r="6" spans="2:13" ht="13.5" customHeight="1">
      <c r="B6" s="162" t="s">
        <v>224</v>
      </c>
      <c r="C6" s="163"/>
      <c r="D6" s="163"/>
      <c r="E6" s="163"/>
      <c r="F6" s="163"/>
      <c r="G6" s="163"/>
      <c r="H6" s="163"/>
      <c r="I6" s="163"/>
      <c r="J6" s="163"/>
      <c r="M6" s="36"/>
    </row>
    <row r="7" spans="2:13" ht="13.5" customHeight="1">
      <c r="B7" s="163"/>
      <c r="C7" s="163"/>
      <c r="D7" s="163"/>
      <c r="E7" s="163"/>
      <c r="F7" s="163"/>
      <c r="G7" s="163"/>
      <c r="H7" s="163"/>
      <c r="I7" s="163"/>
      <c r="J7" s="163"/>
      <c r="M7" s="36"/>
    </row>
    <row r="8" spans="2:13" ht="13.5" customHeight="1">
      <c r="B8" s="163"/>
      <c r="C8" s="163"/>
      <c r="D8" s="163"/>
      <c r="E8" s="163"/>
      <c r="F8" s="163"/>
      <c r="G8" s="163"/>
      <c r="H8" s="163"/>
      <c r="I8" s="163"/>
      <c r="J8" s="163"/>
      <c r="M8" s="36"/>
    </row>
    <row r="9" spans="2:13" ht="13.5" customHeight="1">
      <c r="B9" s="163"/>
      <c r="C9" s="163"/>
      <c r="D9" s="163"/>
      <c r="E9" s="163"/>
      <c r="F9" s="163"/>
      <c r="G9" s="163"/>
      <c r="H9" s="163"/>
      <c r="I9" s="163"/>
      <c r="J9" s="163"/>
      <c r="M9" s="36"/>
    </row>
    <row r="10" spans="2:13" ht="13.5" customHeight="1">
      <c r="B10" s="77"/>
      <c r="M10" s="36"/>
    </row>
    <row r="11" spans="1:13" ht="13.5" customHeight="1">
      <c r="A11" s="37" t="s">
        <v>95</v>
      </c>
      <c r="B11" s="78" t="s">
        <v>96</v>
      </c>
      <c r="M11" s="36"/>
    </row>
    <row r="12" spans="1:13" ht="13.5" customHeight="1">
      <c r="A12" s="37"/>
      <c r="B12" s="78"/>
      <c r="M12" s="36"/>
    </row>
    <row r="13" spans="1:13" ht="13.5" customHeight="1">
      <c r="A13" s="37" t="s">
        <v>97</v>
      </c>
      <c r="B13" s="78" t="s">
        <v>98</v>
      </c>
      <c r="M13" s="36"/>
    </row>
    <row r="14" spans="1:13" ht="13.5" customHeight="1">
      <c r="A14" s="37"/>
      <c r="B14" s="162" t="s">
        <v>270</v>
      </c>
      <c r="C14" s="163"/>
      <c r="D14" s="163"/>
      <c r="E14" s="163"/>
      <c r="F14" s="163"/>
      <c r="G14" s="163"/>
      <c r="H14" s="163"/>
      <c r="I14" s="163"/>
      <c r="J14" s="163"/>
      <c r="M14" s="36"/>
    </row>
    <row r="15" spans="1:13" ht="13.5" customHeight="1">
      <c r="A15" s="37"/>
      <c r="B15" s="162"/>
      <c r="C15" s="163"/>
      <c r="D15" s="163"/>
      <c r="E15" s="163"/>
      <c r="F15" s="163"/>
      <c r="G15" s="163"/>
      <c r="H15" s="163"/>
      <c r="I15" s="163"/>
      <c r="J15" s="163"/>
      <c r="M15" s="36"/>
    </row>
    <row r="16" spans="1:13" ht="13.5" customHeight="1">
      <c r="A16" s="37"/>
      <c r="B16" s="163"/>
      <c r="C16" s="163"/>
      <c r="D16" s="163"/>
      <c r="E16" s="163"/>
      <c r="F16" s="163"/>
      <c r="G16" s="163"/>
      <c r="H16" s="163"/>
      <c r="I16" s="163"/>
      <c r="J16" s="163"/>
      <c r="M16" s="36"/>
    </row>
    <row r="17" spans="1:13" ht="13.5" customHeight="1">
      <c r="A17" s="37"/>
      <c r="B17" s="77"/>
      <c r="M17" s="61"/>
    </row>
    <row r="18" spans="1:13" ht="13.5" customHeight="1">
      <c r="A18" s="91" t="s">
        <v>99</v>
      </c>
      <c r="B18" s="37" t="s">
        <v>73</v>
      </c>
      <c r="M18" s="36"/>
    </row>
    <row r="19" spans="1:13" ht="13.5" customHeight="1">
      <c r="A19" s="91"/>
      <c r="B19" s="162" t="s">
        <v>271</v>
      </c>
      <c r="C19" s="163"/>
      <c r="D19" s="163"/>
      <c r="E19" s="163"/>
      <c r="F19" s="163"/>
      <c r="G19" s="163"/>
      <c r="H19" s="163"/>
      <c r="I19" s="163"/>
      <c r="J19" s="163"/>
      <c r="M19" s="36"/>
    </row>
    <row r="20" spans="1:13" ht="13.5" customHeight="1">
      <c r="A20" s="91"/>
      <c r="B20" s="163"/>
      <c r="C20" s="163"/>
      <c r="D20" s="163"/>
      <c r="E20" s="163"/>
      <c r="F20" s="163"/>
      <c r="G20" s="163"/>
      <c r="H20" s="163"/>
      <c r="I20" s="163"/>
      <c r="J20" s="163"/>
      <c r="M20" s="36"/>
    </row>
    <row r="21" spans="1:13" ht="13.5" customHeight="1">
      <c r="A21" s="91"/>
      <c r="M21" s="36"/>
    </row>
    <row r="22" spans="1:13" ht="13.5" customHeight="1">
      <c r="A22" s="91" t="s">
        <v>100</v>
      </c>
      <c r="B22" s="20" t="s">
        <v>101</v>
      </c>
      <c r="M22" s="36"/>
    </row>
    <row r="23" spans="1:13" ht="13.5" customHeight="1">
      <c r="A23" s="91"/>
      <c r="B23" s="162" t="s">
        <v>315</v>
      </c>
      <c r="C23" s="163"/>
      <c r="D23" s="163"/>
      <c r="E23" s="163"/>
      <c r="F23" s="163"/>
      <c r="G23" s="163"/>
      <c r="H23" s="163"/>
      <c r="I23" s="163"/>
      <c r="J23" s="163"/>
      <c r="M23" s="36"/>
    </row>
    <row r="24" spans="1:13" ht="13.5" customHeight="1">
      <c r="A24" s="91"/>
      <c r="B24" s="162"/>
      <c r="C24" s="163"/>
      <c r="D24" s="163"/>
      <c r="E24" s="163"/>
      <c r="F24" s="163"/>
      <c r="G24" s="163"/>
      <c r="H24" s="163"/>
      <c r="I24" s="163"/>
      <c r="J24" s="163"/>
      <c r="M24" s="36"/>
    </row>
    <row r="25" spans="1:13" ht="13.5" customHeight="1">
      <c r="A25" s="91"/>
      <c r="B25" s="162"/>
      <c r="C25" s="163"/>
      <c r="D25" s="163"/>
      <c r="E25" s="163"/>
      <c r="F25" s="163"/>
      <c r="G25" s="163"/>
      <c r="H25" s="163"/>
      <c r="I25" s="163"/>
      <c r="J25" s="163"/>
      <c r="M25" s="36"/>
    </row>
    <row r="26" spans="1:13" ht="13.5" customHeight="1">
      <c r="A26" s="91"/>
      <c r="B26" s="162"/>
      <c r="C26" s="163"/>
      <c r="D26" s="163"/>
      <c r="E26" s="163"/>
      <c r="F26" s="163"/>
      <c r="G26" s="163"/>
      <c r="H26" s="163"/>
      <c r="I26" s="163"/>
      <c r="J26" s="163"/>
      <c r="M26" s="36"/>
    </row>
    <row r="27" spans="1:13" ht="13.5" customHeight="1">
      <c r="A27" s="91"/>
      <c r="B27" s="163"/>
      <c r="C27" s="163"/>
      <c r="D27" s="163"/>
      <c r="E27" s="163"/>
      <c r="F27" s="163"/>
      <c r="G27" s="163"/>
      <c r="H27" s="163"/>
      <c r="I27" s="163"/>
      <c r="J27" s="163"/>
      <c r="M27" s="36"/>
    </row>
    <row r="28" spans="1:13" ht="13.5" customHeight="1">
      <c r="A28" s="91" t="s">
        <v>102</v>
      </c>
      <c r="B28" s="20" t="s">
        <v>103</v>
      </c>
      <c r="M28" s="36"/>
    </row>
    <row r="29" spans="1:13" ht="13.5" customHeight="1">
      <c r="A29" s="91"/>
      <c r="B29" s="162" t="s">
        <v>225</v>
      </c>
      <c r="C29" s="163"/>
      <c r="D29" s="163"/>
      <c r="E29" s="163"/>
      <c r="F29" s="163"/>
      <c r="G29" s="163"/>
      <c r="H29" s="163"/>
      <c r="I29" s="163"/>
      <c r="J29" s="163"/>
      <c r="M29" s="36"/>
    </row>
    <row r="30" spans="1:13" ht="13.5" customHeight="1">
      <c r="A30" s="91"/>
      <c r="B30" s="163"/>
      <c r="C30" s="163"/>
      <c r="D30" s="163"/>
      <c r="E30" s="163"/>
      <c r="F30" s="163"/>
      <c r="G30" s="163"/>
      <c r="H30" s="163"/>
      <c r="I30" s="163"/>
      <c r="J30" s="163"/>
      <c r="M30" s="36"/>
    </row>
    <row r="31" spans="1:13" ht="13.5" customHeight="1">
      <c r="A31" s="91"/>
      <c r="B31" s="164"/>
      <c r="C31" s="164"/>
      <c r="D31" s="164"/>
      <c r="E31" s="164"/>
      <c r="F31" s="164"/>
      <c r="G31" s="164"/>
      <c r="H31" s="164"/>
      <c r="I31" s="164"/>
      <c r="J31" s="164"/>
      <c r="M31" s="36"/>
    </row>
    <row r="32" spans="1:13" ht="13.5" customHeight="1">
      <c r="A32" s="91"/>
      <c r="B32" s="134"/>
      <c r="C32" s="134"/>
      <c r="D32" s="134"/>
      <c r="E32" s="134"/>
      <c r="F32" s="134"/>
      <c r="G32" s="134"/>
      <c r="H32" s="134"/>
      <c r="I32" s="134"/>
      <c r="J32" s="134"/>
      <c r="M32" s="36"/>
    </row>
    <row r="33" spans="1:13" ht="13.5" customHeight="1">
      <c r="A33" s="91" t="s">
        <v>104</v>
      </c>
      <c r="B33" s="20" t="s">
        <v>105</v>
      </c>
      <c r="M33" s="36"/>
    </row>
    <row r="34" spans="1:13" ht="13.5" customHeight="1">
      <c r="A34" s="91"/>
      <c r="B34" s="2" t="s">
        <v>106</v>
      </c>
      <c r="M34" s="36"/>
    </row>
    <row r="35" spans="1:13" ht="13.5" customHeight="1">
      <c r="A35" s="91"/>
      <c r="F35" s="42"/>
      <c r="I35" s="42"/>
      <c r="M35" s="36"/>
    </row>
    <row r="36" spans="1:13" ht="13.5" customHeight="1">
      <c r="A36" s="91" t="s">
        <v>107</v>
      </c>
      <c r="B36" s="20" t="s">
        <v>108</v>
      </c>
      <c r="F36" s="42"/>
      <c r="I36" s="42"/>
      <c r="M36" s="36"/>
    </row>
    <row r="37" spans="1:13" ht="13.5" customHeight="1">
      <c r="A37" s="91"/>
      <c r="B37" s="2" t="s">
        <v>199</v>
      </c>
      <c r="F37" s="42"/>
      <c r="I37" s="42"/>
      <c r="M37" s="36"/>
    </row>
    <row r="38" spans="1:13" ht="13.5" customHeight="1">
      <c r="A38" s="91"/>
      <c r="M38" s="36"/>
    </row>
    <row r="39" spans="1:13" ht="13.5" customHeight="1">
      <c r="A39" s="37"/>
      <c r="B39" s="162" t="s">
        <v>226</v>
      </c>
      <c r="C39" s="163"/>
      <c r="D39" s="163"/>
      <c r="E39" s="163"/>
      <c r="F39" s="163"/>
      <c r="G39" s="163"/>
      <c r="H39" s="163"/>
      <c r="I39" s="163"/>
      <c r="J39" s="163"/>
      <c r="M39" s="3"/>
    </row>
    <row r="40" spans="1:13" ht="13.5" customHeight="1">
      <c r="A40" s="37"/>
      <c r="B40" s="163"/>
      <c r="C40" s="163"/>
      <c r="D40" s="163"/>
      <c r="E40" s="163"/>
      <c r="F40" s="163"/>
      <c r="G40" s="163"/>
      <c r="H40" s="163"/>
      <c r="I40" s="163"/>
      <c r="J40" s="163"/>
      <c r="M40" s="3"/>
    </row>
    <row r="41" spans="1:13" ht="13.5" customHeight="1">
      <c r="A41" s="37"/>
      <c r="E41" s="35"/>
      <c r="F41" s="35"/>
      <c r="G41" s="35"/>
      <c r="H41" s="35"/>
      <c r="I41" s="35"/>
      <c r="J41" s="35"/>
      <c r="M41" s="3"/>
    </row>
    <row r="42" spans="1:13" ht="13.5" customHeight="1">
      <c r="A42" s="37"/>
      <c r="C42" s="2" t="s">
        <v>109</v>
      </c>
      <c r="E42" s="3" t="s">
        <v>80</v>
      </c>
      <c r="G42" s="3" t="s">
        <v>110</v>
      </c>
      <c r="M42" s="3"/>
    </row>
    <row r="43" spans="1:13" ht="13.5" customHeight="1">
      <c r="A43" s="37"/>
      <c r="C43" s="2" t="s">
        <v>111</v>
      </c>
      <c r="E43" s="3" t="s">
        <v>80</v>
      </c>
      <c r="G43" s="3" t="s">
        <v>112</v>
      </c>
      <c r="M43" s="36"/>
    </row>
    <row r="44" spans="1:13" ht="13.5" customHeight="1">
      <c r="A44" s="37"/>
      <c r="M44" s="61"/>
    </row>
    <row r="45" spans="1:13" ht="13.5" customHeight="1">
      <c r="A45" s="37"/>
      <c r="B45" s="2" t="s">
        <v>113</v>
      </c>
      <c r="M45" s="61"/>
    </row>
    <row r="46" spans="1:13" ht="13.5" customHeight="1">
      <c r="A46" s="37"/>
      <c r="M46" s="61"/>
    </row>
    <row r="47" spans="1:2" s="20" customFormat="1" ht="13.5" customHeight="1">
      <c r="A47" s="45" t="s">
        <v>114</v>
      </c>
      <c r="B47" s="20" t="s">
        <v>201</v>
      </c>
    </row>
    <row r="48" spans="1:11" ht="13.5" customHeight="1">
      <c r="A48" s="45"/>
      <c r="B48" s="162" t="s">
        <v>245</v>
      </c>
      <c r="C48" s="163"/>
      <c r="D48" s="163"/>
      <c r="E48" s="163"/>
      <c r="F48" s="163"/>
      <c r="G48" s="163"/>
      <c r="H48" s="163"/>
      <c r="I48" s="163"/>
      <c r="J48" s="163"/>
      <c r="K48" s="2"/>
    </row>
    <row r="49" spans="1:11" ht="13.5" customHeight="1">
      <c r="A49" s="45"/>
      <c r="B49" s="163"/>
      <c r="C49" s="163"/>
      <c r="D49" s="163"/>
      <c r="E49" s="163"/>
      <c r="F49" s="163"/>
      <c r="G49" s="163"/>
      <c r="H49" s="163"/>
      <c r="I49" s="163"/>
      <c r="J49" s="163"/>
      <c r="K49" s="2"/>
    </row>
    <row r="50" spans="1:11" ht="13.5" customHeight="1">
      <c r="A50" s="45"/>
      <c r="B50" s="26"/>
      <c r="C50" s="26"/>
      <c r="D50" s="26"/>
      <c r="E50" s="26"/>
      <c r="F50" s="26"/>
      <c r="G50" s="26"/>
      <c r="H50" s="26"/>
      <c r="I50" s="26"/>
      <c r="J50" s="26"/>
      <c r="K50" s="2"/>
    </row>
    <row r="51" spans="1:13" ht="13.5" customHeight="1">
      <c r="A51" s="138" t="s">
        <v>273</v>
      </c>
      <c r="B51" s="20" t="s">
        <v>274</v>
      </c>
      <c r="M51" s="61"/>
    </row>
    <row r="52" spans="1:13" ht="13.5" customHeight="1">
      <c r="A52" s="37"/>
      <c r="B52" s="2" t="s">
        <v>275</v>
      </c>
      <c r="M52" s="61"/>
    </row>
    <row r="53" spans="1:13" ht="13.5" customHeight="1">
      <c r="A53" s="37"/>
      <c r="M53" s="61"/>
    </row>
    <row r="54" spans="1:13" ht="13.5" customHeight="1">
      <c r="A54" s="37"/>
      <c r="B54" s="2" t="s">
        <v>276</v>
      </c>
      <c r="M54" s="61"/>
    </row>
    <row r="55" spans="1:13" ht="13.5" customHeight="1">
      <c r="A55" s="37"/>
      <c r="B55" s="106" t="s">
        <v>289</v>
      </c>
      <c r="M55" s="61"/>
    </row>
    <row r="56" spans="1:13" ht="13.5" customHeight="1">
      <c r="A56" s="37"/>
      <c r="M56" s="61"/>
    </row>
    <row r="57" spans="1:13" ht="13.5" customHeight="1">
      <c r="A57" s="37"/>
      <c r="B57" s="106" t="s">
        <v>290</v>
      </c>
      <c r="M57" s="61"/>
    </row>
    <row r="58" spans="1:13" ht="13.5" customHeight="1">
      <c r="A58" s="37"/>
      <c r="B58" s="106" t="s">
        <v>316</v>
      </c>
      <c r="M58" s="61"/>
    </row>
    <row r="59" spans="1:13" ht="13.5" customHeight="1">
      <c r="A59" s="37"/>
      <c r="B59" s="2" t="s">
        <v>277</v>
      </c>
      <c r="M59" s="61"/>
    </row>
    <row r="60" spans="1:13" ht="13.5" customHeight="1">
      <c r="A60" s="37"/>
      <c r="M60" s="61"/>
    </row>
    <row r="61" spans="1:13" ht="13.5" customHeight="1">
      <c r="A61" s="138" t="s">
        <v>279</v>
      </c>
      <c r="B61" s="139" t="s">
        <v>278</v>
      </c>
      <c r="M61" s="61"/>
    </row>
    <row r="62" spans="1:13" ht="13.5" customHeight="1">
      <c r="A62" s="37"/>
      <c r="B62" s="106" t="s">
        <v>406</v>
      </c>
      <c r="M62" s="61"/>
    </row>
    <row r="63" spans="1:13" ht="13.5" customHeight="1">
      <c r="A63" s="37"/>
      <c r="M63" s="61"/>
    </row>
    <row r="64" spans="1:13" ht="13.5" customHeight="1">
      <c r="A64" s="37"/>
      <c r="M64" s="61"/>
    </row>
    <row r="65" ht="13.5" customHeight="1">
      <c r="M65" s="61"/>
    </row>
    <row r="66" ht="13.5" customHeight="1">
      <c r="M66" s="61"/>
    </row>
    <row r="67" ht="13.5" customHeight="1">
      <c r="M67" s="61"/>
    </row>
    <row r="68" ht="13.5" customHeight="1">
      <c r="M68" s="61"/>
    </row>
    <row r="69" ht="13.5" customHeight="1">
      <c r="M69" s="61"/>
    </row>
    <row r="70" ht="13.5" customHeight="1">
      <c r="M70" s="61"/>
    </row>
    <row r="71" ht="13.5" customHeight="1">
      <c r="M71" s="61"/>
    </row>
    <row r="72" ht="13.5" customHeight="1">
      <c r="M72" s="61"/>
    </row>
    <row r="73" ht="13.5" customHeight="1">
      <c r="M73" s="61"/>
    </row>
  </sheetData>
  <mergeCells count="7">
    <mergeCell ref="B39:J40"/>
    <mergeCell ref="B48:J49"/>
    <mergeCell ref="B6:J9"/>
    <mergeCell ref="B14:J16"/>
    <mergeCell ref="B19:J20"/>
    <mergeCell ref="B23:J27"/>
    <mergeCell ref="B29:J31"/>
  </mergeCells>
  <printOptions horizontalCentered="1"/>
  <pageMargins left="0.6299212598425197" right="0.6299212598425197" top="0.984251968503937" bottom="0.3937007874015748" header="0.5118110236220472" footer="0.5118110236220472"/>
  <pageSetup blackAndWhite="1" fitToHeight="1" fitToWidth="1" horizontalDpi="300" verticalDpi="300" orientation="portrait" paperSize="9" scale="85" r:id="rId1"/>
  <headerFooter alignWithMargins="0">
    <oddHeader>&amp;C&amp;"Arial,Bold"&amp;14Hamlet Trust (Limited by Guarantee)
&amp;"Arial,Regular"
&amp;"Arial,Bold"&amp;12Notes to the Financial Statements
For the year ended 31 December 2003</oddHeader>
    <oddFooter xml:space="preserve">&amp;R&amp;"Arial,Bold"Page:7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ATC (Holdings) Limited</dc:title>
  <dc:subject>Accounts</dc:subject>
  <dc:creator>ISABEL</dc:creator>
  <cp:keywords/>
  <dc:description/>
  <cp:lastModifiedBy>sony user</cp:lastModifiedBy>
  <cp:lastPrinted>2004-04-26T14:04:18Z</cp:lastPrinted>
  <dcterms:created xsi:type="dcterms:W3CDTF">1998-02-09T09:28:43Z</dcterms:created>
  <dcterms:modified xsi:type="dcterms:W3CDTF">2004-04-26T14:07:34Z</dcterms:modified>
  <cp:category/>
  <cp:version/>
  <cp:contentType/>
  <cp:contentStatus/>
</cp:coreProperties>
</file>